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klamationen" sheetId="1" state="visible" r:id="rId1"/>
    <sheet name="Auswertung" sheetId="2" state="visible" r:id="rId2"/>
    <sheet name="Hinweise" sheetId="3" state="visible" r:id="rId3"/>
    <sheet name="Feiertage" sheetId="4" state="visible" r:id="rId4"/>
  </sheets>
  <definedNames>
    <definedName name="_xlnm._FilterDatabase" localSheetId="0" hidden="1">'Reklamationen'!$A$1:$V$301</definedName>
    <definedName name="_xlnm.Print_Titles" localSheetId="0">'Reklamationen'!$1:$1</definedName>
    <definedName name="_xlnm.Print_Area" localSheetId="0">'Reklamationen'!$A$1:$V$31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 h:mm:ss"/>
    <numFmt numFmtId="165" formatCode="DD.MM.YYYY HH:MM"/>
    <numFmt numFmtId="166" formatCode="DD.MM.YYYY"/>
    <numFmt numFmtId="167" formatCode="0.0"/>
    <numFmt numFmtId="168" formatCode="#,##0.00 €"/>
    <numFmt numFmtId="169" formatCode="yyyy-mm-dd"/>
  </numFmts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i val="1"/>
      <color rgb="006B6358"/>
      <sz val="9"/>
    </font>
    <font>
      <b val="1"/>
    </font>
    <font>
      <b val="1"/>
      <sz val="13"/>
    </font>
    <font>
      <i val="1"/>
      <color rgb="006B6358"/>
    </font>
  </fonts>
  <fills count="4">
    <fill>
      <patternFill/>
    </fill>
    <fill>
      <patternFill patternType="gray125"/>
    </fill>
    <fill>
      <patternFill patternType="solid">
        <fgColor rgb="001E3A34"/>
      </patternFill>
    </fill>
    <fill>
      <patternFill patternType="solid">
        <fgColor rgb="00F0EBE1"/>
      </patternFill>
    </fill>
  </fills>
  <borders count="2">
    <border>
      <left/>
      <right/>
      <top/>
      <bottom/>
      <diagonal/>
    </border>
    <border>
      <left style="thin">
        <color rgb="00C9C1B4"/>
      </left>
      <right style="thin">
        <color rgb="00C9C1B4"/>
      </right>
      <top style="thin">
        <color rgb="00C9C1B4"/>
      </top>
      <bottom style="thin">
        <color rgb="00C9C1B4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/>
    </xf>
    <xf numFmtId="165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1" fontId="0" fillId="0" borderId="1" applyAlignment="1" pivotButton="0" quotePrefix="0" xfId="0">
      <alignment vertical="top"/>
    </xf>
    <xf numFmtId="166" fontId="0" fillId="0" borderId="1" applyAlignment="1" pivotButton="0" quotePrefix="0" xfId="0">
      <alignment vertical="top"/>
    </xf>
    <xf numFmtId="4" fontId="0" fillId="0" borderId="1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0" fillId="0" borderId="1" pivotButton="0" quotePrefix="0" xfId="0"/>
    <xf numFmtId="1" fontId="4" fillId="0" borderId="1" pivotButton="0" quotePrefix="0" xfId="0"/>
    <xf numFmtId="9" fontId="4" fillId="0" borderId="1" pivotButton="0" quotePrefix="0" xfId="0"/>
    <xf numFmtId="167" fontId="4" fillId="0" borderId="1" pivotButton="0" quotePrefix="0" xfId="0"/>
    <xf numFmtId="168" fontId="4" fillId="0" borderId="1" pivotButton="0" quotePrefix="0" xfId="0"/>
    <xf numFmtId="0" fontId="4" fillId="3" borderId="1" pivotButton="0" quotePrefix="0" xfId="0"/>
    <xf numFmtId="168" fontId="0" fillId="0" borderId="1" pivotButton="0" quotePrefix="0" xfId="0"/>
    <xf numFmtId="0" fontId="5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166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6D5D1"/>
        </patternFill>
      </fill>
    </dxf>
    <dxf>
      <font>
        <color rgb="008A8279"/>
      </font>
    </dxf>
    <dxf>
      <font>
        <b val="1"/>
        <color rgb="00A4262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V3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6" customWidth="1" min="2" max="2"/>
    <col width="22" customWidth="1" min="3" max="3"/>
    <col width="16" customWidth="1" min="4" max="4"/>
    <col width="14" customWidth="1" min="5" max="5"/>
    <col width="16" customWidth="1" min="6" max="6"/>
    <col width="28" customWidth="1" min="7" max="7"/>
    <col width="10" customWidth="1" min="8" max="8"/>
    <col width="16" customWidth="1" min="9" max="9"/>
    <col width="16" customWidth="1" min="10" max="10"/>
    <col width="12" customWidth="1" min="11" max="11"/>
    <col width="12" customWidth="1" min="12" max="12"/>
    <col width="12" customWidth="1" min="13" max="13"/>
    <col width="12" customWidth="1" min="14" max="14"/>
    <col width="13" customWidth="1" min="15" max="15"/>
    <col width="13" customWidth="1" min="16" max="16"/>
    <col width="9" customWidth="1" min="17" max="17"/>
    <col width="18" customWidth="1" min="18" max="18"/>
    <col width="12" customWidth="1" min="19" max="19"/>
    <col width="11" customWidth="1" min="20" max="20"/>
    <col width="11" customWidth="1" min="21" max="21"/>
    <col width="30" customWidth="1" min="22" max="22"/>
  </cols>
  <sheetData>
    <row r="1" ht="32" customHeight="1">
      <c r="A1" s="1" t="inlineStr">
        <is>
          <t>Nr.</t>
        </is>
      </c>
      <c r="B1" s="1" t="inlineStr">
        <is>
          <t>Eingang</t>
        </is>
      </c>
      <c r="C1" s="1" t="inlineStr">
        <is>
          <t>Kunde</t>
        </is>
      </c>
      <c r="D1" s="1" t="inlineStr">
        <is>
          <t>Reklamationsnr. Kunde</t>
        </is>
      </c>
      <c r="E1" s="1" t="inlineStr">
        <is>
          <t>Teilenummer</t>
        </is>
      </c>
      <c r="F1" s="1" t="inlineStr">
        <is>
          <t>Benennung</t>
        </is>
      </c>
      <c r="G1" s="1" t="inlineStr">
        <is>
          <t>Fehler</t>
        </is>
      </c>
      <c r="H1" s="1" t="inlineStr">
        <is>
          <t>Menge beanstandet</t>
        </is>
      </c>
      <c r="I1" s="1" t="inlineStr">
        <is>
          <t>Los / Lieferschein</t>
        </is>
      </c>
      <c r="J1" s="1" t="inlineStr">
        <is>
          <t>D3 fällig</t>
        </is>
      </c>
      <c r="K1" s="1" t="inlineStr">
        <is>
          <t>D3 erledigt</t>
        </is>
      </c>
      <c r="L1" s="1" t="inlineStr">
        <is>
          <t>D5 fällig</t>
        </is>
      </c>
      <c r="M1" s="1" t="inlineStr">
        <is>
          <t>D5 erledigt</t>
        </is>
      </c>
      <c r="N1" s="1" t="inlineStr">
        <is>
          <t>D8 fällig</t>
        </is>
      </c>
      <c r="O1" s="1" t="inlineStr">
        <is>
          <t>Abgeschlossen am</t>
        </is>
      </c>
      <c r="P1" s="1" t="inlineStr">
        <is>
          <t>Status</t>
        </is>
      </c>
      <c r="Q1" s="1" t="inlineStr">
        <is>
          <t>Tage offen</t>
        </is>
      </c>
      <c r="R1" s="1" t="inlineStr">
        <is>
          <t>Verantwortlich (Funktion)</t>
        </is>
      </c>
      <c r="S1" s="1" t="inlineStr">
        <is>
          <t>Ursache (6M)</t>
        </is>
      </c>
      <c r="T1" s="1" t="inlineStr">
        <is>
          <t>Wiederholfehler</t>
        </is>
      </c>
      <c r="U1" s="1" t="inlineStr">
        <is>
          <t>Kosten €</t>
        </is>
      </c>
      <c r="V1" s="1" t="inlineStr">
        <is>
          <t>Bemerkung</t>
        </is>
      </c>
    </row>
    <row r="2">
      <c r="A2" s="2" t="n">
        <v>1</v>
      </c>
      <c r="B2" s="3" t="n">
        <v>46238.38541666666</v>
      </c>
      <c r="C2" s="2" t="inlineStr">
        <is>
          <t>Muster Automotive GmbH</t>
        </is>
      </c>
      <c r="D2" s="2" t="inlineStr">
        <is>
          <t>Q-2026-08815</t>
        </is>
      </c>
      <c r="E2" s="2" t="inlineStr">
        <is>
          <t>SY-001-8067</t>
        </is>
      </c>
      <c r="F2" s="2" t="inlineStr">
        <is>
          <t>Lagerbolzen</t>
        </is>
      </c>
      <c r="G2" s="4" t="inlineStr">
        <is>
          <t>Grat an der Querbohrung Ø 8 H7</t>
        </is>
      </c>
      <c r="H2" s="5" t="n">
        <v>37</v>
      </c>
      <c r="I2" s="2" t="inlineStr">
        <is>
          <t>L-2026-0331</t>
        </is>
      </c>
      <c r="J2" s="3">
        <f>IF($B2="","",$B2+1)</f>
        <v/>
      </c>
      <c r="K2" s="6" t="n">
        <v>46238.66666666666</v>
      </c>
      <c r="L2" s="6">
        <f>IF($B2="","",WORKDAY($B2,5,Feiertage!$A$2:$A$80))</f>
        <v/>
      </c>
      <c r="M2" s="6" t="n">
        <v>46244</v>
      </c>
      <c r="N2" s="6">
        <f>IF($B2="","",WORKDAY($B2,10,Feiertage!$A$2:$A$80))</f>
        <v/>
      </c>
      <c r="O2" s="6" t="n">
        <v>46252</v>
      </c>
      <c r="P2" s="2">
        <f>IF($B2="","",IF($O2&lt;&gt;"","abgeschlossen",IF(OR(AND($K2="",NOW()&gt;$J2),AND($M2="",TODAY()&gt;$L2),TODAY()&gt;$N2),"überfällig","offen")))</f>
        <v/>
      </c>
      <c r="Q2" s="5">
        <f>IF($B2="","",MAX(0,IF($O2&lt;&gt;"",$O2,TODAY())-INT($B2)))</f>
        <v/>
      </c>
      <c r="R2" s="2" t="inlineStr">
        <is>
          <t>QM</t>
        </is>
      </c>
      <c r="S2" s="2" t="inlineStr">
        <is>
          <t>Maschine</t>
        </is>
      </c>
      <c r="T2" s="2" t="inlineStr">
        <is>
          <t>nein</t>
        </is>
      </c>
      <c r="U2" s="7" t="n">
        <v>1240</v>
      </c>
      <c r="V2" s="4" t="inlineStr">
        <is>
          <t>Entgratbürste über der Standzeit</t>
        </is>
      </c>
    </row>
    <row r="3">
      <c r="A3" s="2" t="n">
        <v>2</v>
      </c>
      <c r="B3" s="3" t="n">
        <v>46246.60416666666</v>
      </c>
      <c r="C3" s="2" t="inlineStr">
        <is>
          <t>Beispiel Fahrzeugtechnik AG</t>
        </is>
      </c>
      <c r="D3" s="2" t="inlineStr">
        <is>
          <t>R-55120</t>
        </is>
      </c>
      <c r="E3" s="2" t="inlineStr">
        <is>
          <t>HK-220-01</t>
        </is>
      </c>
      <c r="F3" s="2" t="inlineStr">
        <is>
          <t>Hülse</t>
        </is>
      </c>
      <c r="G3" s="4" t="inlineStr">
        <is>
          <t>Außendurchmesser Ø 12 h6 über Maß</t>
        </is>
      </c>
      <c r="H3" s="5" t="n">
        <v>120</v>
      </c>
      <c r="I3" s="2" t="inlineStr">
        <is>
          <t>L-2026-0402</t>
        </is>
      </c>
      <c r="J3" s="3">
        <f>IF($B3="","",$B3+1)</f>
        <v/>
      </c>
      <c r="K3" s="6" t="n">
        <v>46247.41666666666</v>
      </c>
      <c r="L3" s="6">
        <f>IF($B3="","",WORKDAY($B3,5,Feiertage!$A$2:$A$80))</f>
        <v/>
      </c>
      <c r="M3" s="6" t="n">
        <v>46253</v>
      </c>
      <c r="N3" s="6">
        <f>IF($B3="","",WORKDAY($B3,10,Feiertage!$A$2:$A$80))</f>
        <v/>
      </c>
      <c r="O3" s="6" t="n">
        <v>46262</v>
      </c>
      <c r="P3" s="2">
        <f>IF($B3="","",IF($O3&lt;&gt;"","abgeschlossen",IF(OR(AND($K3="",NOW()&gt;$J3),AND($M3="",TODAY()&gt;$L3),TODAY()&gt;$N3),"überfällig","offen")))</f>
        <v/>
      </c>
      <c r="Q3" s="5">
        <f>IF($B3="","",MAX(0,IF($O3&lt;&gt;"",$O3,TODAY())-INT($B3)))</f>
        <v/>
      </c>
      <c r="R3" s="2" t="inlineStr">
        <is>
          <t>Fertigung Drehen</t>
        </is>
      </c>
      <c r="S3" s="2" t="inlineStr">
        <is>
          <t>Messung</t>
        </is>
      </c>
      <c r="T3" s="2" t="inlineStr">
        <is>
          <t>nein</t>
        </is>
      </c>
      <c r="U3" s="7" t="n">
        <v>860</v>
      </c>
      <c r="V3" s="4" t="inlineStr">
        <is>
          <t>Messmittel außerhalb der Kalibrierung</t>
        </is>
      </c>
    </row>
    <row r="4">
      <c r="A4" s="2" t="n">
        <v>3</v>
      </c>
      <c r="B4" s="3" t="n">
        <v>46267.33333333334</v>
      </c>
      <c r="C4" s="2" t="inlineStr">
        <is>
          <t>Muster Automotive GmbH</t>
        </is>
      </c>
      <c r="D4" s="2" t="inlineStr">
        <is>
          <t>Q-2026-09102</t>
        </is>
      </c>
      <c r="E4" s="2" t="inlineStr">
        <is>
          <t>SY-001-8068</t>
        </is>
      </c>
      <c r="F4" s="2" t="inlineStr">
        <is>
          <t>Lagerbolzen</t>
        </is>
      </c>
      <c r="G4" s="4" t="inlineStr">
        <is>
          <t>Gewinde M6 nicht lehrenhaltig</t>
        </is>
      </c>
      <c r="H4" s="5" t="n">
        <v>12</v>
      </c>
      <c r="I4" s="2" t="inlineStr">
        <is>
          <t>L-2026-0455</t>
        </is>
      </c>
      <c r="J4" s="3">
        <f>IF($B4="","",$B4+1)</f>
        <v/>
      </c>
      <c r="K4" s="6" t="n">
        <v>46267.70833333334</v>
      </c>
      <c r="L4" s="6">
        <f>IF($B4="","",WORKDAY($B4,5,Feiertage!$A$2:$A$80))</f>
        <v/>
      </c>
      <c r="M4" s="6" t="n">
        <v>46273</v>
      </c>
      <c r="N4" s="6">
        <f>IF($B4="","",WORKDAY($B4,10,Feiertage!$A$2:$A$80))</f>
        <v/>
      </c>
      <c r="O4" s="6" t="n">
        <v>46281</v>
      </c>
      <c r="P4" s="2">
        <f>IF($B4="","",IF($O4&lt;&gt;"","abgeschlossen",IF(OR(AND($K4="",NOW()&gt;$J4),AND($M4="",TODAY()&gt;$L4),TODAY()&gt;$N4),"überfällig","offen")))</f>
        <v/>
      </c>
      <c r="Q4" s="5">
        <f>IF($B4="","",MAX(0,IF($O4&lt;&gt;"",$O4,TODAY())-INT($B4)))</f>
        <v/>
      </c>
      <c r="R4" s="2" t="inlineStr">
        <is>
          <t>QM</t>
        </is>
      </c>
      <c r="S4" s="2" t="inlineStr">
        <is>
          <t>Methode</t>
        </is>
      </c>
      <c r="T4" s="2" t="inlineStr">
        <is>
          <t>nein</t>
        </is>
      </c>
      <c r="U4" s="7" t="n">
        <v>410</v>
      </c>
      <c r="V4" s="4" t="inlineStr"/>
    </row>
    <row r="5">
      <c r="A5" s="2" t="n">
        <v>4</v>
      </c>
      <c r="B5" s="3" t="n">
        <v>46274.48958333334</v>
      </c>
      <c r="C5" s="2" t="inlineStr">
        <is>
          <t>Probe Hydraulik GmbH</t>
        </is>
      </c>
      <c r="D5" s="2" t="inlineStr">
        <is>
          <t>8D-2026-311</t>
        </is>
      </c>
      <c r="E5" s="2" t="inlineStr">
        <is>
          <t>PH-77-130</t>
        </is>
      </c>
      <c r="F5" s="2" t="inlineStr">
        <is>
          <t>Ventilkolben</t>
        </is>
      </c>
      <c r="G5" s="4" t="inlineStr">
        <is>
          <t>Rauheit Ra über 0,4 an der Dichtfläche</t>
        </is>
      </c>
      <c r="H5" s="5" t="n">
        <v>60</v>
      </c>
      <c r="I5" s="2" t="inlineStr">
        <is>
          <t>L-2026-0471</t>
        </is>
      </c>
      <c r="J5" s="3">
        <f>IF($B5="","",$B5+1)</f>
        <v/>
      </c>
      <c r="K5" s="6" t="n">
        <v>46275.375</v>
      </c>
      <c r="L5" s="6">
        <f>IF($B5="","",WORKDAY($B5,5,Feiertage!$A$2:$A$80))</f>
        <v/>
      </c>
      <c r="M5" s="6" t="n">
        <v>46281</v>
      </c>
      <c r="N5" s="6">
        <f>IF($B5="","",WORKDAY($B5,10,Feiertage!$A$2:$A$80))</f>
        <v/>
      </c>
      <c r="O5" s="6" t="n">
        <v>46294</v>
      </c>
      <c r="P5" s="2">
        <f>IF($B5="","",IF($O5&lt;&gt;"","abgeschlossen",IF(OR(AND($K5="",NOW()&gt;$J5),AND($M5="",TODAY()&gt;$L5),TODAY()&gt;$N5),"überfällig","offen")))</f>
        <v/>
      </c>
      <c r="Q5" s="5">
        <f>IF($B5="","",MAX(0,IF($O5&lt;&gt;"",$O5,TODAY())-INT($B5)))</f>
        <v/>
      </c>
      <c r="R5" s="2" t="inlineStr">
        <is>
          <t>Fertigung Schleifen</t>
        </is>
      </c>
      <c r="S5" s="2" t="inlineStr">
        <is>
          <t>Maschine</t>
        </is>
      </c>
      <c r="T5" s="2" t="inlineStr">
        <is>
          <t>nein</t>
        </is>
      </c>
      <c r="U5" s="7" t="n">
        <v>2150</v>
      </c>
      <c r="V5" s="4" t="inlineStr">
        <is>
          <t>Sortierung beim Kunden</t>
        </is>
      </c>
    </row>
    <row r="6">
      <c r="A6" s="2" t="n">
        <v>5</v>
      </c>
      <c r="B6" s="3" t="n">
        <v>46281.63194444445</v>
      </c>
      <c r="C6" s="2" t="inlineStr">
        <is>
          <t>Beispiel Fahrzeugtechnik AG</t>
        </is>
      </c>
      <c r="D6" s="2" t="inlineStr">
        <is>
          <t>R-55387</t>
        </is>
      </c>
      <c r="E6" s="2" t="inlineStr">
        <is>
          <t>HK-220-01</t>
        </is>
      </c>
      <c r="F6" s="2" t="inlineStr">
        <is>
          <t>Hülse</t>
        </is>
      </c>
      <c r="G6" s="4" t="inlineStr">
        <is>
          <t>Außendurchmesser Ø 12 h6 über Maß</t>
        </is>
      </c>
      <c r="H6" s="5" t="n">
        <v>45</v>
      </c>
      <c r="I6" s="2" t="inlineStr">
        <is>
          <t>L-2026-0490</t>
        </is>
      </c>
      <c r="J6" s="3">
        <f>IF($B6="","",$B6+1)</f>
        <v/>
      </c>
      <c r="K6" s="6" t="n">
        <v>46282.625</v>
      </c>
      <c r="L6" s="6">
        <f>IF($B6="","",WORKDAY($B6,5,Feiertage!$A$2:$A$80))</f>
        <v/>
      </c>
      <c r="M6" s="6" t="n">
        <v>46289</v>
      </c>
      <c r="N6" s="6">
        <f>IF($B6="","",WORKDAY($B6,10,Feiertage!$A$2:$A$80))</f>
        <v/>
      </c>
      <c r="O6" s="6" t="n"/>
      <c r="P6" s="2">
        <f>IF($B6="","",IF($O6&lt;&gt;"","abgeschlossen",IF(OR(AND($K6="",NOW()&gt;$J6),AND($M6="",TODAY()&gt;$L6),TODAY()&gt;$N6),"überfällig","offen")))</f>
        <v/>
      </c>
      <c r="Q6" s="5">
        <f>IF($B6="","",MAX(0,IF($O6&lt;&gt;"",$O6,TODAY())-INT($B6)))</f>
        <v/>
      </c>
      <c r="R6" s="2" t="inlineStr">
        <is>
          <t>Fertigung Drehen</t>
        </is>
      </c>
      <c r="S6" s="2" t="inlineStr">
        <is>
          <t>Messung</t>
        </is>
      </c>
      <c r="T6" s="2" t="inlineStr">
        <is>
          <t>ja</t>
        </is>
      </c>
      <c r="U6" s="7" t="n">
        <v>980</v>
      </c>
      <c r="V6" s="4" t="inlineStr">
        <is>
          <t>Wiederholfehler aus R-55120</t>
        </is>
      </c>
    </row>
    <row r="7">
      <c r="A7" s="2" t="n">
        <v>6</v>
      </c>
      <c r="B7" s="3" t="n">
        <v>46287.41666666666</v>
      </c>
      <c r="C7" s="2" t="inlineStr">
        <is>
          <t>Muster Automotive GmbH</t>
        </is>
      </c>
      <c r="D7" s="2" t="inlineStr">
        <is>
          <t>Q-2026-09377</t>
        </is>
      </c>
      <c r="E7" s="2" t="inlineStr">
        <is>
          <t>SY-002-1140</t>
        </is>
      </c>
      <c r="F7" s="2" t="inlineStr">
        <is>
          <t>Distanzring</t>
        </is>
      </c>
      <c r="G7" s="4" t="inlineStr">
        <is>
          <t>Falsche Teile im Behälter (Variante -1141)</t>
        </is>
      </c>
      <c r="H7" s="5" t="n">
        <v>200</v>
      </c>
      <c r="I7" s="2" t="inlineStr">
        <is>
          <t>L-2026-0503</t>
        </is>
      </c>
      <c r="J7" s="3">
        <f>IF($B7="","",$B7+1)</f>
        <v/>
      </c>
      <c r="K7" s="6" t="n">
        <v>46287.75</v>
      </c>
      <c r="L7" s="6">
        <f>IF($B7="","",WORKDAY($B7,5,Feiertage!$A$2:$A$80))</f>
        <v/>
      </c>
      <c r="M7" s="6" t="n"/>
      <c r="N7" s="6">
        <f>IF($B7="","",WORKDAY($B7,10,Feiertage!$A$2:$A$80))</f>
        <v/>
      </c>
      <c r="O7" s="6" t="n"/>
      <c r="P7" s="2">
        <f>IF($B7="","",IF($O7&lt;&gt;"","abgeschlossen",IF(OR(AND($K7="",NOW()&gt;$J7),AND($M7="",TODAY()&gt;$L7),TODAY()&gt;$N7),"überfällig","offen")))</f>
        <v/>
      </c>
      <c r="Q7" s="5">
        <f>IF($B7="","",MAX(0,IF($O7&lt;&gt;"",$O7,TODAY())-INT($B7)))</f>
        <v/>
      </c>
      <c r="R7" s="2" t="inlineStr">
        <is>
          <t>Versand</t>
        </is>
      </c>
      <c r="S7" s="2" t="inlineStr">
        <is>
          <t>Mensch</t>
        </is>
      </c>
      <c r="T7" s="2" t="inlineStr">
        <is>
          <t>nein</t>
        </is>
      </c>
      <c r="U7" s="7" t="n">
        <v>300</v>
      </c>
      <c r="V7" s="4" t="inlineStr">
        <is>
          <t>Poka-Yoke am Etikettendrucker geplant</t>
        </is>
      </c>
    </row>
    <row r="8">
      <c r="A8" s="2" t="n">
        <v>7</v>
      </c>
      <c r="B8" s="3" t="n">
        <v>46295.55555555555</v>
      </c>
      <c r="C8" s="2" t="inlineStr">
        <is>
          <t>Probe Hydraulik GmbH</t>
        </is>
      </c>
      <c r="D8" s="2" t="inlineStr">
        <is>
          <t>8D-2026-344</t>
        </is>
      </c>
      <c r="E8" s="2" t="inlineStr">
        <is>
          <t>PH-77-131</t>
        </is>
      </c>
      <c r="F8" s="2" t="inlineStr">
        <is>
          <t>Ventilkolben</t>
        </is>
      </c>
      <c r="G8" s="4" t="inlineStr">
        <is>
          <t>Korrosion nach Transport</t>
        </is>
      </c>
      <c r="H8" s="5" t="n">
        <v>300</v>
      </c>
      <c r="I8" s="2" t="inlineStr">
        <is>
          <t>L-2026-0518</t>
        </is>
      </c>
      <c r="J8" s="3">
        <f>IF($B8="","",$B8+1)</f>
        <v/>
      </c>
      <c r="K8" s="6" t="n"/>
      <c r="L8" s="6">
        <f>IF($B8="","",WORKDAY($B8,5,Feiertage!$A$2:$A$80))</f>
        <v/>
      </c>
      <c r="M8" s="6" t="n"/>
      <c r="N8" s="6">
        <f>IF($B8="","",WORKDAY($B8,10,Feiertage!$A$2:$A$80))</f>
        <v/>
      </c>
      <c r="O8" s="6" t="n"/>
      <c r="P8" s="2">
        <f>IF($B8="","",IF($O8&lt;&gt;"","abgeschlossen",IF(OR(AND($K8="",NOW()&gt;$J8),AND($M8="",TODAY()&gt;$L8),TODAY()&gt;$N8),"überfällig","offen")))</f>
        <v/>
      </c>
      <c r="Q8" s="5">
        <f>IF($B8="","",MAX(0,IF($O8&lt;&gt;"",$O8,TODAY())-INT($B8)))</f>
        <v/>
      </c>
      <c r="R8" s="2" t="inlineStr">
        <is>
          <t>Logistik</t>
        </is>
      </c>
      <c r="S8" s="2" t="inlineStr">
        <is>
          <t>Material</t>
        </is>
      </c>
      <c r="T8" s="2" t="inlineStr">
        <is>
          <t>nein</t>
        </is>
      </c>
      <c r="U8" s="7" t="n"/>
      <c r="V8" s="4" t="inlineStr">
        <is>
          <t>VCI-Folie fehlte</t>
        </is>
      </c>
    </row>
    <row r="9">
      <c r="A9" s="2" t="n"/>
      <c r="B9" s="3" t="n"/>
      <c r="C9" s="2" t="n"/>
      <c r="D9" s="2" t="n"/>
      <c r="E9" s="2" t="n"/>
      <c r="F9" s="2" t="n"/>
      <c r="G9" s="4" t="n"/>
      <c r="H9" s="5" t="n"/>
      <c r="I9" s="2" t="n"/>
      <c r="J9" s="3">
        <f>IF($B9="","",$B9+1)</f>
        <v/>
      </c>
      <c r="K9" s="6" t="n"/>
      <c r="L9" s="6">
        <f>IF($B9="","",WORKDAY($B9,5,Feiertage!$A$2:$A$80))</f>
        <v/>
      </c>
      <c r="M9" s="6" t="n"/>
      <c r="N9" s="6">
        <f>IF($B9="","",WORKDAY($B9,10,Feiertage!$A$2:$A$80))</f>
        <v/>
      </c>
      <c r="O9" s="6" t="n"/>
      <c r="P9" s="2">
        <f>IF($B9="","",IF($O9&lt;&gt;"","abgeschlossen",IF(OR(AND($K9="",NOW()&gt;$J9),AND($M9="",TODAY()&gt;$L9),TODAY()&gt;$N9),"überfällig","offen")))</f>
        <v/>
      </c>
      <c r="Q9" s="5">
        <f>IF($B9="","",MAX(0,IF($O9&lt;&gt;"",$O9,TODAY())-INT($B9)))</f>
        <v/>
      </c>
      <c r="R9" s="2" t="n"/>
      <c r="S9" s="2" t="n"/>
      <c r="T9" s="2" t="n"/>
      <c r="U9" s="7" t="n"/>
      <c r="V9" s="4" t="n"/>
    </row>
    <row r="10">
      <c r="A10" s="2" t="n"/>
      <c r="B10" s="3" t="n"/>
      <c r="C10" s="2" t="n"/>
      <c r="D10" s="2" t="n"/>
      <c r="E10" s="2" t="n"/>
      <c r="F10" s="2" t="n"/>
      <c r="G10" s="4" t="n"/>
      <c r="H10" s="5" t="n"/>
      <c r="I10" s="2" t="n"/>
      <c r="J10" s="3">
        <f>IF($B10="","",$B10+1)</f>
        <v/>
      </c>
      <c r="K10" s="6" t="n"/>
      <c r="L10" s="6">
        <f>IF($B10="","",WORKDAY($B10,5,Feiertage!$A$2:$A$80))</f>
        <v/>
      </c>
      <c r="M10" s="6" t="n"/>
      <c r="N10" s="6">
        <f>IF($B10="","",WORKDAY($B10,10,Feiertage!$A$2:$A$80))</f>
        <v/>
      </c>
      <c r="O10" s="6" t="n"/>
      <c r="P10" s="2">
        <f>IF($B10="","",IF($O10&lt;&gt;"","abgeschlossen",IF(OR(AND($K10="",NOW()&gt;$J10),AND($M10="",TODAY()&gt;$L10),TODAY()&gt;$N10),"überfällig","offen")))</f>
        <v/>
      </c>
      <c r="Q10" s="5">
        <f>IF($B10="","",MAX(0,IF($O10&lt;&gt;"",$O10,TODAY())-INT($B10)))</f>
        <v/>
      </c>
      <c r="R10" s="2" t="n"/>
      <c r="S10" s="2" t="n"/>
      <c r="T10" s="2" t="n"/>
      <c r="U10" s="7" t="n"/>
      <c r="V10" s="4" t="n"/>
    </row>
    <row r="11">
      <c r="A11" s="2" t="n"/>
      <c r="B11" s="3" t="n"/>
      <c r="C11" s="2" t="n"/>
      <c r="D11" s="2" t="n"/>
      <c r="E11" s="2" t="n"/>
      <c r="F11" s="2" t="n"/>
      <c r="G11" s="4" t="n"/>
      <c r="H11" s="5" t="n"/>
      <c r="I11" s="2" t="n"/>
      <c r="J11" s="3">
        <f>IF($B11="","",$B11+1)</f>
        <v/>
      </c>
      <c r="K11" s="6" t="n"/>
      <c r="L11" s="6">
        <f>IF($B11="","",WORKDAY($B11,5,Feiertage!$A$2:$A$80))</f>
        <v/>
      </c>
      <c r="M11" s="6" t="n"/>
      <c r="N11" s="6">
        <f>IF($B11="","",WORKDAY($B11,10,Feiertage!$A$2:$A$80))</f>
        <v/>
      </c>
      <c r="O11" s="6" t="n"/>
      <c r="P11" s="2">
        <f>IF($B11="","",IF($O11&lt;&gt;"","abgeschlossen",IF(OR(AND($K11="",NOW()&gt;$J11),AND($M11="",TODAY()&gt;$L11),TODAY()&gt;$N11),"überfällig","offen")))</f>
        <v/>
      </c>
      <c r="Q11" s="5">
        <f>IF($B11="","",MAX(0,IF($O11&lt;&gt;"",$O11,TODAY())-INT($B11)))</f>
        <v/>
      </c>
      <c r="R11" s="2" t="n"/>
      <c r="S11" s="2" t="n"/>
      <c r="T11" s="2" t="n"/>
      <c r="U11" s="7" t="n"/>
      <c r="V11" s="4" t="n"/>
    </row>
    <row r="12">
      <c r="A12" s="2" t="n"/>
      <c r="B12" s="3" t="n"/>
      <c r="C12" s="2" t="n"/>
      <c r="D12" s="2" t="n"/>
      <c r="E12" s="2" t="n"/>
      <c r="F12" s="2" t="n"/>
      <c r="G12" s="4" t="n"/>
      <c r="H12" s="5" t="n"/>
      <c r="I12" s="2" t="n"/>
      <c r="J12" s="3">
        <f>IF($B12="","",$B12+1)</f>
        <v/>
      </c>
      <c r="K12" s="6" t="n"/>
      <c r="L12" s="6">
        <f>IF($B12="","",WORKDAY($B12,5,Feiertage!$A$2:$A$80))</f>
        <v/>
      </c>
      <c r="M12" s="6" t="n"/>
      <c r="N12" s="6">
        <f>IF($B12="","",WORKDAY($B12,10,Feiertage!$A$2:$A$80))</f>
        <v/>
      </c>
      <c r="O12" s="6" t="n"/>
      <c r="P12" s="2">
        <f>IF($B12="","",IF($O12&lt;&gt;"","abgeschlossen",IF(OR(AND($K12="",NOW()&gt;$J12),AND($M12="",TODAY()&gt;$L12),TODAY()&gt;$N12),"überfällig","offen")))</f>
        <v/>
      </c>
      <c r="Q12" s="5">
        <f>IF($B12="","",MAX(0,IF($O12&lt;&gt;"",$O12,TODAY())-INT($B12)))</f>
        <v/>
      </c>
      <c r="R12" s="2" t="n"/>
      <c r="S12" s="2" t="n"/>
      <c r="T12" s="2" t="n"/>
      <c r="U12" s="7" t="n"/>
      <c r="V12" s="4" t="n"/>
    </row>
    <row r="13">
      <c r="A13" s="2" t="n"/>
      <c r="B13" s="3" t="n"/>
      <c r="C13" s="2" t="n"/>
      <c r="D13" s="2" t="n"/>
      <c r="E13" s="2" t="n"/>
      <c r="F13" s="2" t="n"/>
      <c r="G13" s="4" t="n"/>
      <c r="H13" s="5" t="n"/>
      <c r="I13" s="2" t="n"/>
      <c r="J13" s="3">
        <f>IF($B13="","",$B13+1)</f>
        <v/>
      </c>
      <c r="K13" s="6" t="n"/>
      <c r="L13" s="6">
        <f>IF($B13="","",WORKDAY($B13,5,Feiertage!$A$2:$A$80))</f>
        <v/>
      </c>
      <c r="M13" s="6" t="n"/>
      <c r="N13" s="6">
        <f>IF($B13="","",WORKDAY($B13,10,Feiertage!$A$2:$A$80))</f>
        <v/>
      </c>
      <c r="O13" s="6" t="n"/>
      <c r="P13" s="2">
        <f>IF($B13="","",IF($O13&lt;&gt;"","abgeschlossen",IF(OR(AND($K13="",NOW()&gt;$J13),AND($M13="",TODAY()&gt;$L13),TODAY()&gt;$N13),"überfällig","offen")))</f>
        <v/>
      </c>
      <c r="Q13" s="5">
        <f>IF($B13="","",MAX(0,IF($O13&lt;&gt;"",$O13,TODAY())-INT($B13)))</f>
        <v/>
      </c>
      <c r="R13" s="2" t="n"/>
      <c r="S13" s="2" t="n"/>
      <c r="T13" s="2" t="n"/>
      <c r="U13" s="7" t="n"/>
      <c r="V13" s="4" t="n"/>
    </row>
    <row r="14">
      <c r="A14" s="2" t="n"/>
      <c r="B14" s="3" t="n"/>
      <c r="C14" s="2" t="n"/>
      <c r="D14" s="2" t="n"/>
      <c r="E14" s="2" t="n"/>
      <c r="F14" s="2" t="n"/>
      <c r="G14" s="4" t="n"/>
      <c r="H14" s="5" t="n"/>
      <c r="I14" s="2" t="n"/>
      <c r="J14" s="3">
        <f>IF($B14="","",$B14+1)</f>
        <v/>
      </c>
      <c r="K14" s="6" t="n"/>
      <c r="L14" s="6">
        <f>IF($B14="","",WORKDAY($B14,5,Feiertage!$A$2:$A$80))</f>
        <v/>
      </c>
      <c r="M14" s="6" t="n"/>
      <c r="N14" s="6">
        <f>IF($B14="","",WORKDAY($B14,10,Feiertage!$A$2:$A$80))</f>
        <v/>
      </c>
      <c r="O14" s="6" t="n"/>
      <c r="P14" s="2">
        <f>IF($B14="","",IF($O14&lt;&gt;"","abgeschlossen",IF(OR(AND($K14="",NOW()&gt;$J14),AND($M14="",TODAY()&gt;$L14),TODAY()&gt;$N14),"überfällig","offen")))</f>
        <v/>
      </c>
      <c r="Q14" s="5">
        <f>IF($B14="","",MAX(0,IF($O14&lt;&gt;"",$O14,TODAY())-INT($B14)))</f>
        <v/>
      </c>
      <c r="R14" s="2" t="n"/>
      <c r="S14" s="2" t="n"/>
      <c r="T14" s="2" t="n"/>
      <c r="U14" s="7" t="n"/>
      <c r="V14" s="4" t="n"/>
    </row>
    <row r="15">
      <c r="A15" s="2" t="n"/>
      <c r="B15" s="3" t="n"/>
      <c r="C15" s="2" t="n"/>
      <c r="D15" s="2" t="n"/>
      <c r="E15" s="2" t="n"/>
      <c r="F15" s="2" t="n"/>
      <c r="G15" s="4" t="n"/>
      <c r="H15" s="5" t="n"/>
      <c r="I15" s="2" t="n"/>
      <c r="J15" s="3">
        <f>IF($B15="","",$B15+1)</f>
        <v/>
      </c>
      <c r="K15" s="6" t="n"/>
      <c r="L15" s="6">
        <f>IF($B15="","",WORKDAY($B15,5,Feiertage!$A$2:$A$80))</f>
        <v/>
      </c>
      <c r="M15" s="6" t="n"/>
      <c r="N15" s="6">
        <f>IF($B15="","",WORKDAY($B15,10,Feiertage!$A$2:$A$80))</f>
        <v/>
      </c>
      <c r="O15" s="6" t="n"/>
      <c r="P15" s="2">
        <f>IF($B15="","",IF($O15&lt;&gt;"","abgeschlossen",IF(OR(AND($K15="",NOW()&gt;$J15),AND($M15="",TODAY()&gt;$L15),TODAY()&gt;$N15),"überfällig","offen")))</f>
        <v/>
      </c>
      <c r="Q15" s="5">
        <f>IF($B15="","",MAX(0,IF($O15&lt;&gt;"",$O15,TODAY())-INT($B15)))</f>
        <v/>
      </c>
      <c r="R15" s="2" t="n"/>
      <c r="S15" s="2" t="n"/>
      <c r="T15" s="2" t="n"/>
      <c r="U15" s="7" t="n"/>
      <c r="V15" s="4" t="n"/>
    </row>
    <row r="16">
      <c r="A16" s="2" t="n"/>
      <c r="B16" s="3" t="n"/>
      <c r="C16" s="2" t="n"/>
      <c r="D16" s="2" t="n"/>
      <c r="E16" s="2" t="n"/>
      <c r="F16" s="2" t="n"/>
      <c r="G16" s="4" t="n"/>
      <c r="H16" s="5" t="n"/>
      <c r="I16" s="2" t="n"/>
      <c r="J16" s="3">
        <f>IF($B16="","",$B16+1)</f>
        <v/>
      </c>
      <c r="K16" s="6" t="n"/>
      <c r="L16" s="6">
        <f>IF($B16="","",WORKDAY($B16,5,Feiertage!$A$2:$A$80))</f>
        <v/>
      </c>
      <c r="M16" s="6" t="n"/>
      <c r="N16" s="6">
        <f>IF($B16="","",WORKDAY($B16,10,Feiertage!$A$2:$A$80))</f>
        <v/>
      </c>
      <c r="O16" s="6" t="n"/>
      <c r="P16" s="2">
        <f>IF($B16="","",IF($O16&lt;&gt;"","abgeschlossen",IF(OR(AND($K16="",NOW()&gt;$J16),AND($M16="",TODAY()&gt;$L16),TODAY()&gt;$N16),"überfällig","offen")))</f>
        <v/>
      </c>
      <c r="Q16" s="5">
        <f>IF($B16="","",MAX(0,IF($O16&lt;&gt;"",$O16,TODAY())-INT($B16)))</f>
        <v/>
      </c>
      <c r="R16" s="2" t="n"/>
      <c r="S16" s="2" t="n"/>
      <c r="T16" s="2" t="n"/>
      <c r="U16" s="7" t="n"/>
      <c r="V16" s="4" t="n"/>
    </row>
    <row r="17">
      <c r="A17" s="2" t="n"/>
      <c r="B17" s="3" t="n"/>
      <c r="C17" s="2" t="n"/>
      <c r="D17" s="2" t="n"/>
      <c r="E17" s="2" t="n"/>
      <c r="F17" s="2" t="n"/>
      <c r="G17" s="4" t="n"/>
      <c r="H17" s="5" t="n"/>
      <c r="I17" s="2" t="n"/>
      <c r="J17" s="3">
        <f>IF($B17="","",$B17+1)</f>
        <v/>
      </c>
      <c r="K17" s="6" t="n"/>
      <c r="L17" s="6">
        <f>IF($B17="","",WORKDAY($B17,5,Feiertage!$A$2:$A$80))</f>
        <v/>
      </c>
      <c r="M17" s="6" t="n"/>
      <c r="N17" s="6">
        <f>IF($B17="","",WORKDAY($B17,10,Feiertage!$A$2:$A$80))</f>
        <v/>
      </c>
      <c r="O17" s="6" t="n"/>
      <c r="P17" s="2">
        <f>IF($B17="","",IF($O17&lt;&gt;"","abgeschlossen",IF(OR(AND($K17="",NOW()&gt;$J17),AND($M17="",TODAY()&gt;$L17),TODAY()&gt;$N17),"überfällig","offen")))</f>
        <v/>
      </c>
      <c r="Q17" s="5">
        <f>IF($B17="","",MAX(0,IF($O17&lt;&gt;"",$O17,TODAY())-INT($B17)))</f>
        <v/>
      </c>
      <c r="R17" s="2" t="n"/>
      <c r="S17" s="2" t="n"/>
      <c r="T17" s="2" t="n"/>
      <c r="U17" s="7" t="n"/>
      <c r="V17" s="4" t="n"/>
    </row>
    <row r="18">
      <c r="A18" s="2" t="n"/>
      <c r="B18" s="3" t="n"/>
      <c r="C18" s="2" t="n"/>
      <c r="D18" s="2" t="n"/>
      <c r="E18" s="2" t="n"/>
      <c r="F18" s="2" t="n"/>
      <c r="G18" s="4" t="n"/>
      <c r="H18" s="5" t="n"/>
      <c r="I18" s="2" t="n"/>
      <c r="J18" s="3">
        <f>IF($B18="","",$B18+1)</f>
        <v/>
      </c>
      <c r="K18" s="6" t="n"/>
      <c r="L18" s="6">
        <f>IF($B18="","",WORKDAY($B18,5,Feiertage!$A$2:$A$80))</f>
        <v/>
      </c>
      <c r="M18" s="6" t="n"/>
      <c r="N18" s="6">
        <f>IF($B18="","",WORKDAY($B18,10,Feiertage!$A$2:$A$80))</f>
        <v/>
      </c>
      <c r="O18" s="6" t="n"/>
      <c r="P18" s="2">
        <f>IF($B18="","",IF($O18&lt;&gt;"","abgeschlossen",IF(OR(AND($K18="",NOW()&gt;$J18),AND($M18="",TODAY()&gt;$L18),TODAY()&gt;$N18),"überfällig","offen")))</f>
        <v/>
      </c>
      <c r="Q18" s="5">
        <f>IF($B18="","",MAX(0,IF($O18&lt;&gt;"",$O18,TODAY())-INT($B18)))</f>
        <v/>
      </c>
      <c r="R18" s="2" t="n"/>
      <c r="S18" s="2" t="n"/>
      <c r="T18" s="2" t="n"/>
      <c r="U18" s="7" t="n"/>
      <c r="V18" s="4" t="n"/>
    </row>
    <row r="19">
      <c r="A19" s="2" t="n"/>
      <c r="B19" s="3" t="n"/>
      <c r="C19" s="2" t="n"/>
      <c r="D19" s="2" t="n"/>
      <c r="E19" s="2" t="n"/>
      <c r="F19" s="2" t="n"/>
      <c r="G19" s="4" t="n"/>
      <c r="H19" s="5" t="n"/>
      <c r="I19" s="2" t="n"/>
      <c r="J19" s="3">
        <f>IF($B19="","",$B19+1)</f>
        <v/>
      </c>
      <c r="K19" s="6" t="n"/>
      <c r="L19" s="6">
        <f>IF($B19="","",WORKDAY($B19,5,Feiertage!$A$2:$A$80))</f>
        <v/>
      </c>
      <c r="M19" s="6" t="n"/>
      <c r="N19" s="6">
        <f>IF($B19="","",WORKDAY($B19,10,Feiertage!$A$2:$A$80))</f>
        <v/>
      </c>
      <c r="O19" s="6" t="n"/>
      <c r="P19" s="2">
        <f>IF($B19="","",IF($O19&lt;&gt;"","abgeschlossen",IF(OR(AND($K19="",NOW()&gt;$J19),AND($M19="",TODAY()&gt;$L19),TODAY()&gt;$N19),"überfällig","offen")))</f>
        <v/>
      </c>
      <c r="Q19" s="5">
        <f>IF($B19="","",MAX(0,IF($O19&lt;&gt;"",$O19,TODAY())-INT($B19)))</f>
        <v/>
      </c>
      <c r="R19" s="2" t="n"/>
      <c r="S19" s="2" t="n"/>
      <c r="T19" s="2" t="n"/>
      <c r="U19" s="7" t="n"/>
      <c r="V19" s="4" t="n"/>
    </row>
    <row r="20">
      <c r="A20" s="2" t="n"/>
      <c r="B20" s="3" t="n"/>
      <c r="C20" s="2" t="n"/>
      <c r="D20" s="2" t="n"/>
      <c r="E20" s="2" t="n"/>
      <c r="F20" s="2" t="n"/>
      <c r="G20" s="4" t="n"/>
      <c r="H20" s="5" t="n"/>
      <c r="I20" s="2" t="n"/>
      <c r="J20" s="3">
        <f>IF($B20="","",$B20+1)</f>
        <v/>
      </c>
      <c r="K20" s="6" t="n"/>
      <c r="L20" s="6">
        <f>IF($B20="","",WORKDAY($B20,5,Feiertage!$A$2:$A$80))</f>
        <v/>
      </c>
      <c r="M20" s="6" t="n"/>
      <c r="N20" s="6">
        <f>IF($B20="","",WORKDAY($B20,10,Feiertage!$A$2:$A$80))</f>
        <v/>
      </c>
      <c r="O20" s="6" t="n"/>
      <c r="P20" s="2">
        <f>IF($B20="","",IF($O20&lt;&gt;"","abgeschlossen",IF(OR(AND($K20="",NOW()&gt;$J20),AND($M20="",TODAY()&gt;$L20),TODAY()&gt;$N20),"überfällig","offen")))</f>
        <v/>
      </c>
      <c r="Q20" s="5">
        <f>IF($B20="","",MAX(0,IF($O20&lt;&gt;"",$O20,TODAY())-INT($B20)))</f>
        <v/>
      </c>
      <c r="R20" s="2" t="n"/>
      <c r="S20" s="2" t="n"/>
      <c r="T20" s="2" t="n"/>
      <c r="U20" s="7" t="n"/>
      <c r="V20" s="4" t="n"/>
    </row>
    <row r="21">
      <c r="A21" s="2" t="n"/>
      <c r="B21" s="3" t="n"/>
      <c r="C21" s="2" t="n"/>
      <c r="D21" s="2" t="n"/>
      <c r="E21" s="2" t="n"/>
      <c r="F21" s="2" t="n"/>
      <c r="G21" s="4" t="n"/>
      <c r="H21" s="5" t="n"/>
      <c r="I21" s="2" t="n"/>
      <c r="J21" s="3">
        <f>IF($B21="","",$B21+1)</f>
        <v/>
      </c>
      <c r="K21" s="6" t="n"/>
      <c r="L21" s="6">
        <f>IF($B21="","",WORKDAY($B21,5,Feiertage!$A$2:$A$80))</f>
        <v/>
      </c>
      <c r="M21" s="6" t="n"/>
      <c r="N21" s="6">
        <f>IF($B21="","",WORKDAY($B21,10,Feiertage!$A$2:$A$80))</f>
        <v/>
      </c>
      <c r="O21" s="6" t="n"/>
      <c r="P21" s="2">
        <f>IF($B21="","",IF($O21&lt;&gt;"","abgeschlossen",IF(OR(AND($K21="",NOW()&gt;$J21),AND($M21="",TODAY()&gt;$L21),TODAY()&gt;$N21),"überfällig","offen")))</f>
        <v/>
      </c>
      <c r="Q21" s="5">
        <f>IF($B21="","",MAX(0,IF($O21&lt;&gt;"",$O21,TODAY())-INT($B21)))</f>
        <v/>
      </c>
      <c r="R21" s="2" t="n"/>
      <c r="S21" s="2" t="n"/>
      <c r="T21" s="2" t="n"/>
      <c r="U21" s="7" t="n"/>
      <c r="V21" s="4" t="n"/>
    </row>
    <row r="22">
      <c r="A22" s="2" t="n"/>
      <c r="B22" s="3" t="n"/>
      <c r="C22" s="2" t="n"/>
      <c r="D22" s="2" t="n"/>
      <c r="E22" s="2" t="n"/>
      <c r="F22" s="2" t="n"/>
      <c r="G22" s="4" t="n"/>
      <c r="H22" s="5" t="n"/>
      <c r="I22" s="2" t="n"/>
      <c r="J22" s="3">
        <f>IF($B22="","",$B22+1)</f>
        <v/>
      </c>
      <c r="K22" s="6" t="n"/>
      <c r="L22" s="6">
        <f>IF($B22="","",WORKDAY($B22,5,Feiertage!$A$2:$A$80))</f>
        <v/>
      </c>
      <c r="M22" s="6" t="n"/>
      <c r="N22" s="6">
        <f>IF($B22="","",WORKDAY($B22,10,Feiertage!$A$2:$A$80))</f>
        <v/>
      </c>
      <c r="O22" s="6" t="n"/>
      <c r="P22" s="2">
        <f>IF($B22="","",IF($O22&lt;&gt;"","abgeschlossen",IF(OR(AND($K22="",NOW()&gt;$J22),AND($M22="",TODAY()&gt;$L22),TODAY()&gt;$N22),"überfällig","offen")))</f>
        <v/>
      </c>
      <c r="Q22" s="5">
        <f>IF($B22="","",MAX(0,IF($O22&lt;&gt;"",$O22,TODAY())-INT($B22)))</f>
        <v/>
      </c>
      <c r="R22" s="2" t="n"/>
      <c r="S22" s="2" t="n"/>
      <c r="T22" s="2" t="n"/>
      <c r="U22" s="7" t="n"/>
      <c r="V22" s="4" t="n"/>
    </row>
    <row r="23">
      <c r="A23" s="2" t="n"/>
      <c r="B23" s="3" t="n"/>
      <c r="C23" s="2" t="n"/>
      <c r="D23" s="2" t="n"/>
      <c r="E23" s="2" t="n"/>
      <c r="F23" s="2" t="n"/>
      <c r="G23" s="4" t="n"/>
      <c r="H23" s="5" t="n"/>
      <c r="I23" s="2" t="n"/>
      <c r="J23" s="3">
        <f>IF($B23="","",$B23+1)</f>
        <v/>
      </c>
      <c r="K23" s="6" t="n"/>
      <c r="L23" s="6">
        <f>IF($B23="","",WORKDAY($B23,5,Feiertage!$A$2:$A$80))</f>
        <v/>
      </c>
      <c r="M23" s="6" t="n"/>
      <c r="N23" s="6">
        <f>IF($B23="","",WORKDAY($B23,10,Feiertage!$A$2:$A$80))</f>
        <v/>
      </c>
      <c r="O23" s="6" t="n"/>
      <c r="P23" s="2">
        <f>IF($B23="","",IF($O23&lt;&gt;"","abgeschlossen",IF(OR(AND($K23="",NOW()&gt;$J23),AND($M23="",TODAY()&gt;$L23),TODAY()&gt;$N23),"überfällig","offen")))</f>
        <v/>
      </c>
      <c r="Q23" s="5">
        <f>IF($B23="","",MAX(0,IF($O23&lt;&gt;"",$O23,TODAY())-INT($B23)))</f>
        <v/>
      </c>
      <c r="R23" s="2" t="n"/>
      <c r="S23" s="2" t="n"/>
      <c r="T23" s="2" t="n"/>
      <c r="U23" s="7" t="n"/>
      <c r="V23" s="4" t="n"/>
    </row>
    <row r="24">
      <c r="A24" s="2" t="n"/>
      <c r="B24" s="3" t="n"/>
      <c r="C24" s="2" t="n"/>
      <c r="D24" s="2" t="n"/>
      <c r="E24" s="2" t="n"/>
      <c r="F24" s="2" t="n"/>
      <c r="G24" s="4" t="n"/>
      <c r="H24" s="5" t="n"/>
      <c r="I24" s="2" t="n"/>
      <c r="J24" s="3">
        <f>IF($B24="","",$B24+1)</f>
        <v/>
      </c>
      <c r="K24" s="6" t="n"/>
      <c r="L24" s="6">
        <f>IF($B24="","",WORKDAY($B24,5,Feiertage!$A$2:$A$80))</f>
        <v/>
      </c>
      <c r="M24" s="6" t="n"/>
      <c r="N24" s="6">
        <f>IF($B24="","",WORKDAY($B24,10,Feiertage!$A$2:$A$80))</f>
        <v/>
      </c>
      <c r="O24" s="6" t="n"/>
      <c r="P24" s="2">
        <f>IF($B24="","",IF($O24&lt;&gt;"","abgeschlossen",IF(OR(AND($K24="",NOW()&gt;$J24),AND($M24="",TODAY()&gt;$L24),TODAY()&gt;$N24),"überfällig","offen")))</f>
        <v/>
      </c>
      <c r="Q24" s="5">
        <f>IF($B24="","",MAX(0,IF($O24&lt;&gt;"",$O24,TODAY())-INT($B24)))</f>
        <v/>
      </c>
      <c r="R24" s="2" t="n"/>
      <c r="S24" s="2" t="n"/>
      <c r="T24" s="2" t="n"/>
      <c r="U24" s="7" t="n"/>
      <c r="V24" s="4" t="n"/>
    </row>
    <row r="25">
      <c r="A25" s="2" t="n"/>
      <c r="B25" s="3" t="n"/>
      <c r="C25" s="2" t="n"/>
      <c r="D25" s="2" t="n"/>
      <c r="E25" s="2" t="n"/>
      <c r="F25" s="2" t="n"/>
      <c r="G25" s="4" t="n"/>
      <c r="H25" s="5" t="n"/>
      <c r="I25" s="2" t="n"/>
      <c r="J25" s="3">
        <f>IF($B25="","",$B25+1)</f>
        <v/>
      </c>
      <c r="K25" s="6" t="n"/>
      <c r="L25" s="6">
        <f>IF($B25="","",WORKDAY($B25,5,Feiertage!$A$2:$A$80))</f>
        <v/>
      </c>
      <c r="M25" s="6" t="n"/>
      <c r="N25" s="6">
        <f>IF($B25="","",WORKDAY($B25,10,Feiertage!$A$2:$A$80))</f>
        <v/>
      </c>
      <c r="O25" s="6" t="n"/>
      <c r="P25" s="2">
        <f>IF($B25="","",IF($O25&lt;&gt;"","abgeschlossen",IF(OR(AND($K25="",NOW()&gt;$J25),AND($M25="",TODAY()&gt;$L25),TODAY()&gt;$N25),"überfällig","offen")))</f>
        <v/>
      </c>
      <c r="Q25" s="5">
        <f>IF($B25="","",MAX(0,IF($O25&lt;&gt;"",$O25,TODAY())-INT($B25)))</f>
        <v/>
      </c>
      <c r="R25" s="2" t="n"/>
      <c r="S25" s="2" t="n"/>
      <c r="T25" s="2" t="n"/>
      <c r="U25" s="7" t="n"/>
      <c r="V25" s="4" t="n"/>
    </row>
    <row r="26">
      <c r="A26" s="2" t="n"/>
      <c r="B26" s="3" t="n"/>
      <c r="C26" s="2" t="n"/>
      <c r="D26" s="2" t="n"/>
      <c r="E26" s="2" t="n"/>
      <c r="F26" s="2" t="n"/>
      <c r="G26" s="4" t="n"/>
      <c r="H26" s="5" t="n"/>
      <c r="I26" s="2" t="n"/>
      <c r="J26" s="3">
        <f>IF($B26="","",$B26+1)</f>
        <v/>
      </c>
      <c r="K26" s="6" t="n"/>
      <c r="L26" s="6">
        <f>IF($B26="","",WORKDAY($B26,5,Feiertage!$A$2:$A$80))</f>
        <v/>
      </c>
      <c r="M26" s="6" t="n"/>
      <c r="N26" s="6">
        <f>IF($B26="","",WORKDAY($B26,10,Feiertage!$A$2:$A$80))</f>
        <v/>
      </c>
      <c r="O26" s="6" t="n"/>
      <c r="P26" s="2">
        <f>IF($B26="","",IF($O26&lt;&gt;"","abgeschlossen",IF(OR(AND($K26="",NOW()&gt;$J26),AND($M26="",TODAY()&gt;$L26),TODAY()&gt;$N26),"überfällig","offen")))</f>
        <v/>
      </c>
      <c r="Q26" s="5">
        <f>IF($B26="","",MAX(0,IF($O26&lt;&gt;"",$O26,TODAY())-INT($B26)))</f>
        <v/>
      </c>
      <c r="R26" s="2" t="n"/>
      <c r="S26" s="2" t="n"/>
      <c r="T26" s="2" t="n"/>
      <c r="U26" s="7" t="n"/>
      <c r="V26" s="4" t="n"/>
    </row>
    <row r="27">
      <c r="A27" s="2" t="n"/>
      <c r="B27" s="3" t="n"/>
      <c r="C27" s="2" t="n"/>
      <c r="D27" s="2" t="n"/>
      <c r="E27" s="2" t="n"/>
      <c r="F27" s="2" t="n"/>
      <c r="G27" s="4" t="n"/>
      <c r="H27" s="5" t="n"/>
      <c r="I27" s="2" t="n"/>
      <c r="J27" s="3">
        <f>IF($B27="","",$B27+1)</f>
        <v/>
      </c>
      <c r="K27" s="6" t="n"/>
      <c r="L27" s="6">
        <f>IF($B27="","",WORKDAY($B27,5,Feiertage!$A$2:$A$80))</f>
        <v/>
      </c>
      <c r="M27" s="6" t="n"/>
      <c r="N27" s="6">
        <f>IF($B27="","",WORKDAY($B27,10,Feiertage!$A$2:$A$80))</f>
        <v/>
      </c>
      <c r="O27" s="6" t="n"/>
      <c r="P27" s="2">
        <f>IF($B27="","",IF($O27&lt;&gt;"","abgeschlossen",IF(OR(AND($K27="",NOW()&gt;$J27),AND($M27="",TODAY()&gt;$L27),TODAY()&gt;$N27),"überfällig","offen")))</f>
        <v/>
      </c>
      <c r="Q27" s="5">
        <f>IF($B27="","",MAX(0,IF($O27&lt;&gt;"",$O27,TODAY())-INT($B27)))</f>
        <v/>
      </c>
      <c r="R27" s="2" t="n"/>
      <c r="S27" s="2" t="n"/>
      <c r="T27" s="2" t="n"/>
      <c r="U27" s="7" t="n"/>
      <c r="V27" s="4" t="n"/>
    </row>
    <row r="28">
      <c r="A28" s="2" t="n"/>
      <c r="B28" s="3" t="n"/>
      <c r="C28" s="2" t="n"/>
      <c r="D28" s="2" t="n"/>
      <c r="E28" s="2" t="n"/>
      <c r="F28" s="2" t="n"/>
      <c r="G28" s="4" t="n"/>
      <c r="H28" s="5" t="n"/>
      <c r="I28" s="2" t="n"/>
      <c r="J28" s="3">
        <f>IF($B28="","",$B28+1)</f>
        <v/>
      </c>
      <c r="K28" s="6" t="n"/>
      <c r="L28" s="6">
        <f>IF($B28="","",WORKDAY($B28,5,Feiertage!$A$2:$A$80))</f>
        <v/>
      </c>
      <c r="M28" s="6" t="n"/>
      <c r="N28" s="6">
        <f>IF($B28="","",WORKDAY($B28,10,Feiertage!$A$2:$A$80))</f>
        <v/>
      </c>
      <c r="O28" s="6" t="n"/>
      <c r="P28" s="2">
        <f>IF($B28="","",IF($O28&lt;&gt;"","abgeschlossen",IF(OR(AND($K28="",NOW()&gt;$J28),AND($M28="",TODAY()&gt;$L28),TODAY()&gt;$N28),"überfällig","offen")))</f>
        <v/>
      </c>
      <c r="Q28" s="5">
        <f>IF($B28="","",MAX(0,IF($O28&lt;&gt;"",$O28,TODAY())-INT($B28)))</f>
        <v/>
      </c>
      <c r="R28" s="2" t="n"/>
      <c r="S28" s="2" t="n"/>
      <c r="T28" s="2" t="n"/>
      <c r="U28" s="7" t="n"/>
      <c r="V28" s="4" t="n"/>
    </row>
    <row r="29">
      <c r="A29" s="2" t="n"/>
      <c r="B29" s="3" t="n"/>
      <c r="C29" s="2" t="n"/>
      <c r="D29" s="2" t="n"/>
      <c r="E29" s="2" t="n"/>
      <c r="F29" s="2" t="n"/>
      <c r="G29" s="4" t="n"/>
      <c r="H29" s="5" t="n"/>
      <c r="I29" s="2" t="n"/>
      <c r="J29" s="3">
        <f>IF($B29="","",$B29+1)</f>
        <v/>
      </c>
      <c r="K29" s="6" t="n"/>
      <c r="L29" s="6">
        <f>IF($B29="","",WORKDAY($B29,5,Feiertage!$A$2:$A$80))</f>
        <v/>
      </c>
      <c r="M29" s="6" t="n"/>
      <c r="N29" s="6">
        <f>IF($B29="","",WORKDAY($B29,10,Feiertage!$A$2:$A$80))</f>
        <v/>
      </c>
      <c r="O29" s="6" t="n"/>
      <c r="P29" s="2">
        <f>IF($B29="","",IF($O29&lt;&gt;"","abgeschlossen",IF(OR(AND($K29="",NOW()&gt;$J29),AND($M29="",TODAY()&gt;$L29),TODAY()&gt;$N29),"überfällig","offen")))</f>
        <v/>
      </c>
      <c r="Q29" s="5">
        <f>IF($B29="","",MAX(0,IF($O29&lt;&gt;"",$O29,TODAY())-INT($B29)))</f>
        <v/>
      </c>
      <c r="R29" s="2" t="n"/>
      <c r="S29" s="2" t="n"/>
      <c r="T29" s="2" t="n"/>
      <c r="U29" s="7" t="n"/>
      <c r="V29" s="4" t="n"/>
    </row>
    <row r="30">
      <c r="A30" s="2" t="n"/>
      <c r="B30" s="3" t="n"/>
      <c r="C30" s="2" t="n"/>
      <c r="D30" s="2" t="n"/>
      <c r="E30" s="2" t="n"/>
      <c r="F30" s="2" t="n"/>
      <c r="G30" s="4" t="n"/>
      <c r="H30" s="5" t="n"/>
      <c r="I30" s="2" t="n"/>
      <c r="J30" s="3">
        <f>IF($B30="","",$B30+1)</f>
        <v/>
      </c>
      <c r="K30" s="6" t="n"/>
      <c r="L30" s="6">
        <f>IF($B30="","",WORKDAY($B30,5,Feiertage!$A$2:$A$80))</f>
        <v/>
      </c>
      <c r="M30" s="6" t="n"/>
      <c r="N30" s="6">
        <f>IF($B30="","",WORKDAY($B30,10,Feiertage!$A$2:$A$80))</f>
        <v/>
      </c>
      <c r="O30" s="6" t="n"/>
      <c r="P30" s="2">
        <f>IF($B30="","",IF($O30&lt;&gt;"","abgeschlossen",IF(OR(AND($K30="",NOW()&gt;$J30),AND($M30="",TODAY()&gt;$L30),TODAY()&gt;$N30),"überfällig","offen")))</f>
        <v/>
      </c>
      <c r="Q30" s="5">
        <f>IF($B30="","",MAX(0,IF($O30&lt;&gt;"",$O30,TODAY())-INT($B30)))</f>
        <v/>
      </c>
      <c r="R30" s="2" t="n"/>
      <c r="S30" s="2" t="n"/>
      <c r="T30" s="2" t="n"/>
      <c r="U30" s="7" t="n"/>
      <c r="V30" s="4" t="n"/>
    </row>
    <row r="31">
      <c r="A31" s="2" t="n"/>
      <c r="B31" s="3" t="n"/>
      <c r="C31" s="2" t="n"/>
      <c r="D31" s="2" t="n"/>
      <c r="E31" s="2" t="n"/>
      <c r="F31" s="2" t="n"/>
      <c r="G31" s="4" t="n"/>
      <c r="H31" s="5" t="n"/>
      <c r="I31" s="2" t="n"/>
      <c r="J31" s="3">
        <f>IF($B31="","",$B31+1)</f>
        <v/>
      </c>
      <c r="K31" s="6" t="n"/>
      <c r="L31" s="6">
        <f>IF($B31="","",WORKDAY($B31,5,Feiertage!$A$2:$A$80))</f>
        <v/>
      </c>
      <c r="M31" s="6" t="n"/>
      <c r="N31" s="6">
        <f>IF($B31="","",WORKDAY($B31,10,Feiertage!$A$2:$A$80))</f>
        <v/>
      </c>
      <c r="O31" s="6" t="n"/>
      <c r="P31" s="2">
        <f>IF($B31="","",IF($O31&lt;&gt;"","abgeschlossen",IF(OR(AND($K31="",NOW()&gt;$J31),AND($M31="",TODAY()&gt;$L31),TODAY()&gt;$N31),"überfällig","offen")))</f>
        <v/>
      </c>
      <c r="Q31" s="5">
        <f>IF($B31="","",MAX(0,IF($O31&lt;&gt;"",$O31,TODAY())-INT($B31)))</f>
        <v/>
      </c>
      <c r="R31" s="2" t="n"/>
      <c r="S31" s="2" t="n"/>
      <c r="T31" s="2" t="n"/>
      <c r="U31" s="7" t="n"/>
      <c r="V31" s="4" t="n"/>
    </row>
    <row r="32">
      <c r="A32" s="2" t="n"/>
      <c r="B32" s="3" t="n"/>
      <c r="C32" s="2" t="n"/>
      <c r="D32" s="2" t="n"/>
      <c r="E32" s="2" t="n"/>
      <c r="F32" s="2" t="n"/>
      <c r="G32" s="4" t="n"/>
      <c r="H32" s="5" t="n"/>
      <c r="I32" s="2" t="n"/>
      <c r="J32" s="3">
        <f>IF($B32="","",$B32+1)</f>
        <v/>
      </c>
      <c r="K32" s="6" t="n"/>
      <c r="L32" s="6">
        <f>IF($B32="","",WORKDAY($B32,5,Feiertage!$A$2:$A$80))</f>
        <v/>
      </c>
      <c r="M32" s="6" t="n"/>
      <c r="N32" s="6">
        <f>IF($B32="","",WORKDAY($B32,10,Feiertage!$A$2:$A$80))</f>
        <v/>
      </c>
      <c r="O32" s="6" t="n"/>
      <c r="P32" s="2">
        <f>IF($B32="","",IF($O32&lt;&gt;"","abgeschlossen",IF(OR(AND($K32="",NOW()&gt;$J32),AND($M32="",TODAY()&gt;$L32),TODAY()&gt;$N32),"überfällig","offen")))</f>
        <v/>
      </c>
      <c r="Q32" s="5">
        <f>IF($B32="","",MAX(0,IF($O32&lt;&gt;"",$O32,TODAY())-INT($B32)))</f>
        <v/>
      </c>
      <c r="R32" s="2" t="n"/>
      <c r="S32" s="2" t="n"/>
      <c r="T32" s="2" t="n"/>
      <c r="U32" s="7" t="n"/>
      <c r="V32" s="4" t="n"/>
    </row>
    <row r="33">
      <c r="A33" s="2" t="n"/>
      <c r="B33" s="3" t="n"/>
      <c r="C33" s="2" t="n"/>
      <c r="D33" s="2" t="n"/>
      <c r="E33" s="2" t="n"/>
      <c r="F33" s="2" t="n"/>
      <c r="G33" s="4" t="n"/>
      <c r="H33" s="5" t="n"/>
      <c r="I33" s="2" t="n"/>
      <c r="J33" s="3">
        <f>IF($B33="","",$B33+1)</f>
        <v/>
      </c>
      <c r="K33" s="6" t="n"/>
      <c r="L33" s="6">
        <f>IF($B33="","",WORKDAY($B33,5,Feiertage!$A$2:$A$80))</f>
        <v/>
      </c>
      <c r="M33" s="6" t="n"/>
      <c r="N33" s="6">
        <f>IF($B33="","",WORKDAY($B33,10,Feiertage!$A$2:$A$80))</f>
        <v/>
      </c>
      <c r="O33" s="6" t="n"/>
      <c r="P33" s="2">
        <f>IF($B33="","",IF($O33&lt;&gt;"","abgeschlossen",IF(OR(AND($K33="",NOW()&gt;$J33),AND($M33="",TODAY()&gt;$L33),TODAY()&gt;$N33),"überfällig","offen")))</f>
        <v/>
      </c>
      <c r="Q33" s="5">
        <f>IF($B33="","",MAX(0,IF($O33&lt;&gt;"",$O33,TODAY())-INT($B33)))</f>
        <v/>
      </c>
      <c r="R33" s="2" t="n"/>
      <c r="S33" s="2" t="n"/>
      <c r="T33" s="2" t="n"/>
      <c r="U33" s="7" t="n"/>
      <c r="V33" s="4" t="n"/>
    </row>
    <row r="34">
      <c r="A34" s="2" t="n"/>
      <c r="B34" s="3" t="n"/>
      <c r="C34" s="2" t="n"/>
      <c r="D34" s="2" t="n"/>
      <c r="E34" s="2" t="n"/>
      <c r="F34" s="2" t="n"/>
      <c r="G34" s="4" t="n"/>
      <c r="H34" s="5" t="n"/>
      <c r="I34" s="2" t="n"/>
      <c r="J34" s="3">
        <f>IF($B34="","",$B34+1)</f>
        <v/>
      </c>
      <c r="K34" s="6" t="n"/>
      <c r="L34" s="6">
        <f>IF($B34="","",WORKDAY($B34,5,Feiertage!$A$2:$A$80))</f>
        <v/>
      </c>
      <c r="M34" s="6" t="n"/>
      <c r="N34" s="6">
        <f>IF($B34="","",WORKDAY($B34,10,Feiertage!$A$2:$A$80))</f>
        <v/>
      </c>
      <c r="O34" s="6" t="n"/>
      <c r="P34" s="2">
        <f>IF($B34="","",IF($O34&lt;&gt;"","abgeschlossen",IF(OR(AND($K34="",NOW()&gt;$J34),AND($M34="",TODAY()&gt;$L34),TODAY()&gt;$N34),"überfällig","offen")))</f>
        <v/>
      </c>
      <c r="Q34" s="5">
        <f>IF($B34="","",MAX(0,IF($O34&lt;&gt;"",$O34,TODAY())-INT($B34)))</f>
        <v/>
      </c>
      <c r="R34" s="2" t="n"/>
      <c r="S34" s="2" t="n"/>
      <c r="T34" s="2" t="n"/>
      <c r="U34" s="7" t="n"/>
      <c r="V34" s="4" t="n"/>
    </row>
    <row r="35">
      <c r="A35" s="2" t="n"/>
      <c r="B35" s="3" t="n"/>
      <c r="C35" s="2" t="n"/>
      <c r="D35" s="2" t="n"/>
      <c r="E35" s="2" t="n"/>
      <c r="F35" s="2" t="n"/>
      <c r="G35" s="4" t="n"/>
      <c r="H35" s="5" t="n"/>
      <c r="I35" s="2" t="n"/>
      <c r="J35" s="3">
        <f>IF($B35="","",$B35+1)</f>
        <v/>
      </c>
      <c r="K35" s="6" t="n"/>
      <c r="L35" s="6">
        <f>IF($B35="","",WORKDAY($B35,5,Feiertage!$A$2:$A$80))</f>
        <v/>
      </c>
      <c r="M35" s="6" t="n"/>
      <c r="N35" s="6">
        <f>IF($B35="","",WORKDAY($B35,10,Feiertage!$A$2:$A$80))</f>
        <v/>
      </c>
      <c r="O35" s="6" t="n"/>
      <c r="P35" s="2">
        <f>IF($B35="","",IF($O35&lt;&gt;"","abgeschlossen",IF(OR(AND($K35="",NOW()&gt;$J35),AND($M35="",TODAY()&gt;$L35),TODAY()&gt;$N35),"überfällig","offen")))</f>
        <v/>
      </c>
      <c r="Q35" s="5">
        <f>IF($B35="","",MAX(0,IF($O35&lt;&gt;"",$O35,TODAY())-INT($B35)))</f>
        <v/>
      </c>
      <c r="R35" s="2" t="n"/>
      <c r="S35" s="2" t="n"/>
      <c r="T35" s="2" t="n"/>
      <c r="U35" s="7" t="n"/>
      <c r="V35" s="4" t="n"/>
    </row>
    <row r="36">
      <c r="A36" s="2" t="n"/>
      <c r="B36" s="3" t="n"/>
      <c r="C36" s="2" t="n"/>
      <c r="D36" s="2" t="n"/>
      <c r="E36" s="2" t="n"/>
      <c r="F36" s="2" t="n"/>
      <c r="G36" s="4" t="n"/>
      <c r="H36" s="5" t="n"/>
      <c r="I36" s="2" t="n"/>
      <c r="J36" s="3">
        <f>IF($B36="","",$B36+1)</f>
        <v/>
      </c>
      <c r="K36" s="6" t="n"/>
      <c r="L36" s="6">
        <f>IF($B36="","",WORKDAY($B36,5,Feiertage!$A$2:$A$80))</f>
        <v/>
      </c>
      <c r="M36" s="6" t="n"/>
      <c r="N36" s="6">
        <f>IF($B36="","",WORKDAY($B36,10,Feiertage!$A$2:$A$80))</f>
        <v/>
      </c>
      <c r="O36" s="6" t="n"/>
      <c r="P36" s="2">
        <f>IF($B36="","",IF($O36&lt;&gt;"","abgeschlossen",IF(OR(AND($K36="",NOW()&gt;$J36),AND($M36="",TODAY()&gt;$L36),TODAY()&gt;$N36),"überfällig","offen")))</f>
        <v/>
      </c>
      <c r="Q36" s="5">
        <f>IF($B36="","",MAX(0,IF($O36&lt;&gt;"",$O36,TODAY())-INT($B36)))</f>
        <v/>
      </c>
      <c r="R36" s="2" t="n"/>
      <c r="S36" s="2" t="n"/>
      <c r="T36" s="2" t="n"/>
      <c r="U36" s="7" t="n"/>
      <c r="V36" s="4" t="n"/>
    </row>
    <row r="37">
      <c r="A37" s="2" t="n"/>
      <c r="B37" s="3" t="n"/>
      <c r="C37" s="2" t="n"/>
      <c r="D37" s="2" t="n"/>
      <c r="E37" s="2" t="n"/>
      <c r="F37" s="2" t="n"/>
      <c r="G37" s="4" t="n"/>
      <c r="H37" s="5" t="n"/>
      <c r="I37" s="2" t="n"/>
      <c r="J37" s="3">
        <f>IF($B37="","",$B37+1)</f>
        <v/>
      </c>
      <c r="K37" s="6" t="n"/>
      <c r="L37" s="6">
        <f>IF($B37="","",WORKDAY($B37,5,Feiertage!$A$2:$A$80))</f>
        <v/>
      </c>
      <c r="M37" s="6" t="n"/>
      <c r="N37" s="6">
        <f>IF($B37="","",WORKDAY($B37,10,Feiertage!$A$2:$A$80))</f>
        <v/>
      </c>
      <c r="O37" s="6" t="n"/>
      <c r="P37" s="2">
        <f>IF($B37="","",IF($O37&lt;&gt;"","abgeschlossen",IF(OR(AND($K37="",NOW()&gt;$J37),AND($M37="",TODAY()&gt;$L37),TODAY()&gt;$N37),"überfällig","offen")))</f>
        <v/>
      </c>
      <c r="Q37" s="5">
        <f>IF($B37="","",MAX(0,IF($O37&lt;&gt;"",$O37,TODAY())-INT($B37)))</f>
        <v/>
      </c>
      <c r="R37" s="2" t="n"/>
      <c r="S37" s="2" t="n"/>
      <c r="T37" s="2" t="n"/>
      <c r="U37" s="7" t="n"/>
      <c r="V37" s="4" t="n"/>
    </row>
    <row r="38">
      <c r="A38" s="2" t="n"/>
      <c r="B38" s="3" t="n"/>
      <c r="C38" s="2" t="n"/>
      <c r="D38" s="2" t="n"/>
      <c r="E38" s="2" t="n"/>
      <c r="F38" s="2" t="n"/>
      <c r="G38" s="4" t="n"/>
      <c r="H38" s="5" t="n"/>
      <c r="I38" s="2" t="n"/>
      <c r="J38" s="3">
        <f>IF($B38="","",$B38+1)</f>
        <v/>
      </c>
      <c r="K38" s="6" t="n"/>
      <c r="L38" s="6">
        <f>IF($B38="","",WORKDAY($B38,5,Feiertage!$A$2:$A$80))</f>
        <v/>
      </c>
      <c r="M38" s="6" t="n"/>
      <c r="N38" s="6">
        <f>IF($B38="","",WORKDAY($B38,10,Feiertage!$A$2:$A$80))</f>
        <v/>
      </c>
      <c r="O38" s="6" t="n"/>
      <c r="P38" s="2">
        <f>IF($B38="","",IF($O38&lt;&gt;"","abgeschlossen",IF(OR(AND($K38="",NOW()&gt;$J38),AND($M38="",TODAY()&gt;$L38),TODAY()&gt;$N38),"überfällig","offen")))</f>
        <v/>
      </c>
      <c r="Q38" s="5">
        <f>IF($B38="","",MAX(0,IF($O38&lt;&gt;"",$O38,TODAY())-INT($B38)))</f>
        <v/>
      </c>
      <c r="R38" s="2" t="n"/>
      <c r="S38" s="2" t="n"/>
      <c r="T38" s="2" t="n"/>
      <c r="U38" s="7" t="n"/>
      <c r="V38" s="4" t="n"/>
    </row>
    <row r="39">
      <c r="A39" s="2" t="n"/>
      <c r="B39" s="3" t="n"/>
      <c r="C39" s="2" t="n"/>
      <c r="D39" s="2" t="n"/>
      <c r="E39" s="2" t="n"/>
      <c r="F39" s="2" t="n"/>
      <c r="G39" s="4" t="n"/>
      <c r="H39" s="5" t="n"/>
      <c r="I39" s="2" t="n"/>
      <c r="J39" s="3">
        <f>IF($B39="","",$B39+1)</f>
        <v/>
      </c>
      <c r="K39" s="6" t="n"/>
      <c r="L39" s="6">
        <f>IF($B39="","",WORKDAY($B39,5,Feiertage!$A$2:$A$80))</f>
        <v/>
      </c>
      <c r="M39" s="6" t="n"/>
      <c r="N39" s="6">
        <f>IF($B39="","",WORKDAY($B39,10,Feiertage!$A$2:$A$80))</f>
        <v/>
      </c>
      <c r="O39" s="6" t="n"/>
      <c r="P39" s="2">
        <f>IF($B39="","",IF($O39&lt;&gt;"","abgeschlossen",IF(OR(AND($K39="",NOW()&gt;$J39),AND($M39="",TODAY()&gt;$L39),TODAY()&gt;$N39),"überfällig","offen")))</f>
        <v/>
      </c>
      <c r="Q39" s="5">
        <f>IF($B39="","",MAX(0,IF($O39&lt;&gt;"",$O39,TODAY())-INT($B39)))</f>
        <v/>
      </c>
      <c r="R39" s="2" t="n"/>
      <c r="S39" s="2" t="n"/>
      <c r="T39" s="2" t="n"/>
      <c r="U39" s="7" t="n"/>
      <c r="V39" s="4" t="n"/>
    </row>
    <row r="40">
      <c r="A40" s="2" t="n"/>
      <c r="B40" s="3" t="n"/>
      <c r="C40" s="2" t="n"/>
      <c r="D40" s="2" t="n"/>
      <c r="E40" s="2" t="n"/>
      <c r="F40" s="2" t="n"/>
      <c r="G40" s="4" t="n"/>
      <c r="H40" s="5" t="n"/>
      <c r="I40" s="2" t="n"/>
      <c r="J40" s="3">
        <f>IF($B40="","",$B40+1)</f>
        <v/>
      </c>
      <c r="K40" s="6" t="n"/>
      <c r="L40" s="6">
        <f>IF($B40="","",WORKDAY($B40,5,Feiertage!$A$2:$A$80))</f>
        <v/>
      </c>
      <c r="M40" s="6" t="n"/>
      <c r="N40" s="6">
        <f>IF($B40="","",WORKDAY($B40,10,Feiertage!$A$2:$A$80))</f>
        <v/>
      </c>
      <c r="O40" s="6" t="n"/>
      <c r="P40" s="2">
        <f>IF($B40="","",IF($O40&lt;&gt;"","abgeschlossen",IF(OR(AND($K40="",NOW()&gt;$J40),AND($M40="",TODAY()&gt;$L40),TODAY()&gt;$N40),"überfällig","offen")))</f>
        <v/>
      </c>
      <c r="Q40" s="5">
        <f>IF($B40="","",MAX(0,IF($O40&lt;&gt;"",$O40,TODAY())-INT($B40)))</f>
        <v/>
      </c>
      <c r="R40" s="2" t="n"/>
      <c r="S40" s="2" t="n"/>
      <c r="T40" s="2" t="n"/>
      <c r="U40" s="7" t="n"/>
      <c r="V40" s="4" t="n"/>
    </row>
    <row r="41">
      <c r="A41" s="2" t="n"/>
      <c r="B41" s="3" t="n"/>
      <c r="C41" s="2" t="n"/>
      <c r="D41" s="2" t="n"/>
      <c r="E41" s="2" t="n"/>
      <c r="F41" s="2" t="n"/>
      <c r="G41" s="4" t="n"/>
      <c r="H41" s="5" t="n"/>
      <c r="I41" s="2" t="n"/>
      <c r="J41" s="3">
        <f>IF($B41="","",$B41+1)</f>
        <v/>
      </c>
      <c r="K41" s="6" t="n"/>
      <c r="L41" s="6">
        <f>IF($B41="","",WORKDAY($B41,5,Feiertage!$A$2:$A$80))</f>
        <v/>
      </c>
      <c r="M41" s="6" t="n"/>
      <c r="N41" s="6">
        <f>IF($B41="","",WORKDAY($B41,10,Feiertage!$A$2:$A$80))</f>
        <v/>
      </c>
      <c r="O41" s="6" t="n"/>
      <c r="P41" s="2">
        <f>IF($B41="","",IF($O41&lt;&gt;"","abgeschlossen",IF(OR(AND($K41="",NOW()&gt;$J41),AND($M41="",TODAY()&gt;$L41),TODAY()&gt;$N41),"überfällig","offen")))</f>
        <v/>
      </c>
      <c r="Q41" s="5">
        <f>IF($B41="","",MAX(0,IF($O41&lt;&gt;"",$O41,TODAY())-INT($B41)))</f>
        <v/>
      </c>
      <c r="R41" s="2" t="n"/>
      <c r="S41" s="2" t="n"/>
      <c r="T41" s="2" t="n"/>
      <c r="U41" s="7" t="n"/>
      <c r="V41" s="4" t="n"/>
    </row>
    <row r="42">
      <c r="A42" s="2" t="n"/>
      <c r="B42" s="3" t="n"/>
      <c r="C42" s="2" t="n"/>
      <c r="D42" s="2" t="n"/>
      <c r="E42" s="2" t="n"/>
      <c r="F42" s="2" t="n"/>
      <c r="G42" s="4" t="n"/>
      <c r="H42" s="5" t="n"/>
      <c r="I42" s="2" t="n"/>
      <c r="J42" s="3">
        <f>IF($B42="","",$B42+1)</f>
        <v/>
      </c>
      <c r="K42" s="6" t="n"/>
      <c r="L42" s="6">
        <f>IF($B42="","",WORKDAY($B42,5,Feiertage!$A$2:$A$80))</f>
        <v/>
      </c>
      <c r="M42" s="6" t="n"/>
      <c r="N42" s="6">
        <f>IF($B42="","",WORKDAY($B42,10,Feiertage!$A$2:$A$80))</f>
        <v/>
      </c>
      <c r="O42" s="6" t="n"/>
      <c r="P42" s="2">
        <f>IF($B42="","",IF($O42&lt;&gt;"","abgeschlossen",IF(OR(AND($K42="",NOW()&gt;$J42),AND($M42="",TODAY()&gt;$L42),TODAY()&gt;$N42),"überfällig","offen")))</f>
        <v/>
      </c>
      <c r="Q42" s="5">
        <f>IF($B42="","",MAX(0,IF($O42&lt;&gt;"",$O42,TODAY())-INT($B42)))</f>
        <v/>
      </c>
      <c r="R42" s="2" t="n"/>
      <c r="S42" s="2" t="n"/>
      <c r="T42" s="2" t="n"/>
      <c r="U42" s="7" t="n"/>
      <c r="V42" s="4" t="n"/>
    </row>
    <row r="43">
      <c r="A43" s="2" t="n"/>
      <c r="B43" s="3" t="n"/>
      <c r="C43" s="2" t="n"/>
      <c r="D43" s="2" t="n"/>
      <c r="E43" s="2" t="n"/>
      <c r="F43" s="2" t="n"/>
      <c r="G43" s="4" t="n"/>
      <c r="H43" s="5" t="n"/>
      <c r="I43" s="2" t="n"/>
      <c r="J43" s="3">
        <f>IF($B43="","",$B43+1)</f>
        <v/>
      </c>
      <c r="K43" s="6" t="n"/>
      <c r="L43" s="6">
        <f>IF($B43="","",WORKDAY($B43,5,Feiertage!$A$2:$A$80))</f>
        <v/>
      </c>
      <c r="M43" s="6" t="n"/>
      <c r="N43" s="6">
        <f>IF($B43="","",WORKDAY($B43,10,Feiertage!$A$2:$A$80))</f>
        <v/>
      </c>
      <c r="O43" s="6" t="n"/>
      <c r="P43" s="2">
        <f>IF($B43="","",IF($O43&lt;&gt;"","abgeschlossen",IF(OR(AND($K43="",NOW()&gt;$J43),AND($M43="",TODAY()&gt;$L43),TODAY()&gt;$N43),"überfällig","offen")))</f>
        <v/>
      </c>
      <c r="Q43" s="5">
        <f>IF($B43="","",MAX(0,IF($O43&lt;&gt;"",$O43,TODAY())-INT($B43)))</f>
        <v/>
      </c>
      <c r="R43" s="2" t="n"/>
      <c r="S43" s="2" t="n"/>
      <c r="T43" s="2" t="n"/>
      <c r="U43" s="7" t="n"/>
      <c r="V43" s="4" t="n"/>
    </row>
    <row r="44">
      <c r="A44" s="2" t="n"/>
      <c r="B44" s="3" t="n"/>
      <c r="C44" s="2" t="n"/>
      <c r="D44" s="2" t="n"/>
      <c r="E44" s="2" t="n"/>
      <c r="F44" s="2" t="n"/>
      <c r="G44" s="4" t="n"/>
      <c r="H44" s="5" t="n"/>
      <c r="I44" s="2" t="n"/>
      <c r="J44" s="3">
        <f>IF($B44="","",$B44+1)</f>
        <v/>
      </c>
      <c r="K44" s="6" t="n"/>
      <c r="L44" s="6">
        <f>IF($B44="","",WORKDAY($B44,5,Feiertage!$A$2:$A$80))</f>
        <v/>
      </c>
      <c r="M44" s="6" t="n"/>
      <c r="N44" s="6">
        <f>IF($B44="","",WORKDAY($B44,10,Feiertage!$A$2:$A$80))</f>
        <v/>
      </c>
      <c r="O44" s="6" t="n"/>
      <c r="P44" s="2">
        <f>IF($B44="","",IF($O44&lt;&gt;"","abgeschlossen",IF(OR(AND($K44="",NOW()&gt;$J44),AND($M44="",TODAY()&gt;$L44),TODAY()&gt;$N44),"überfällig","offen")))</f>
        <v/>
      </c>
      <c r="Q44" s="5">
        <f>IF($B44="","",MAX(0,IF($O44&lt;&gt;"",$O44,TODAY())-INT($B44)))</f>
        <v/>
      </c>
      <c r="R44" s="2" t="n"/>
      <c r="S44" s="2" t="n"/>
      <c r="T44" s="2" t="n"/>
      <c r="U44" s="7" t="n"/>
      <c r="V44" s="4" t="n"/>
    </row>
    <row r="45">
      <c r="A45" s="2" t="n"/>
      <c r="B45" s="3" t="n"/>
      <c r="C45" s="2" t="n"/>
      <c r="D45" s="2" t="n"/>
      <c r="E45" s="2" t="n"/>
      <c r="F45" s="2" t="n"/>
      <c r="G45" s="4" t="n"/>
      <c r="H45" s="5" t="n"/>
      <c r="I45" s="2" t="n"/>
      <c r="J45" s="3">
        <f>IF($B45="","",$B45+1)</f>
        <v/>
      </c>
      <c r="K45" s="6" t="n"/>
      <c r="L45" s="6">
        <f>IF($B45="","",WORKDAY($B45,5,Feiertage!$A$2:$A$80))</f>
        <v/>
      </c>
      <c r="M45" s="6" t="n"/>
      <c r="N45" s="6">
        <f>IF($B45="","",WORKDAY($B45,10,Feiertage!$A$2:$A$80))</f>
        <v/>
      </c>
      <c r="O45" s="6" t="n"/>
      <c r="P45" s="2">
        <f>IF($B45="","",IF($O45&lt;&gt;"","abgeschlossen",IF(OR(AND($K45="",NOW()&gt;$J45),AND($M45="",TODAY()&gt;$L45),TODAY()&gt;$N45),"überfällig","offen")))</f>
        <v/>
      </c>
      <c r="Q45" s="5">
        <f>IF($B45="","",MAX(0,IF($O45&lt;&gt;"",$O45,TODAY())-INT($B45)))</f>
        <v/>
      </c>
      <c r="R45" s="2" t="n"/>
      <c r="S45" s="2" t="n"/>
      <c r="T45" s="2" t="n"/>
      <c r="U45" s="7" t="n"/>
      <c r="V45" s="4" t="n"/>
    </row>
    <row r="46">
      <c r="A46" s="2" t="n"/>
      <c r="B46" s="3" t="n"/>
      <c r="C46" s="2" t="n"/>
      <c r="D46" s="2" t="n"/>
      <c r="E46" s="2" t="n"/>
      <c r="F46" s="2" t="n"/>
      <c r="G46" s="4" t="n"/>
      <c r="H46" s="5" t="n"/>
      <c r="I46" s="2" t="n"/>
      <c r="J46" s="3">
        <f>IF($B46="","",$B46+1)</f>
        <v/>
      </c>
      <c r="K46" s="6" t="n"/>
      <c r="L46" s="6">
        <f>IF($B46="","",WORKDAY($B46,5,Feiertage!$A$2:$A$80))</f>
        <v/>
      </c>
      <c r="M46" s="6" t="n"/>
      <c r="N46" s="6">
        <f>IF($B46="","",WORKDAY($B46,10,Feiertage!$A$2:$A$80))</f>
        <v/>
      </c>
      <c r="O46" s="6" t="n"/>
      <c r="P46" s="2">
        <f>IF($B46="","",IF($O46&lt;&gt;"","abgeschlossen",IF(OR(AND($K46="",NOW()&gt;$J46),AND($M46="",TODAY()&gt;$L46),TODAY()&gt;$N46),"überfällig","offen")))</f>
        <v/>
      </c>
      <c r="Q46" s="5">
        <f>IF($B46="","",MAX(0,IF($O46&lt;&gt;"",$O46,TODAY())-INT($B46)))</f>
        <v/>
      </c>
      <c r="R46" s="2" t="n"/>
      <c r="S46" s="2" t="n"/>
      <c r="T46" s="2" t="n"/>
      <c r="U46" s="7" t="n"/>
      <c r="V46" s="4" t="n"/>
    </row>
    <row r="47">
      <c r="A47" s="2" t="n"/>
      <c r="B47" s="3" t="n"/>
      <c r="C47" s="2" t="n"/>
      <c r="D47" s="2" t="n"/>
      <c r="E47" s="2" t="n"/>
      <c r="F47" s="2" t="n"/>
      <c r="G47" s="4" t="n"/>
      <c r="H47" s="5" t="n"/>
      <c r="I47" s="2" t="n"/>
      <c r="J47" s="3">
        <f>IF($B47="","",$B47+1)</f>
        <v/>
      </c>
      <c r="K47" s="6" t="n"/>
      <c r="L47" s="6">
        <f>IF($B47="","",WORKDAY($B47,5,Feiertage!$A$2:$A$80))</f>
        <v/>
      </c>
      <c r="M47" s="6" t="n"/>
      <c r="N47" s="6">
        <f>IF($B47="","",WORKDAY($B47,10,Feiertage!$A$2:$A$80))</f>
        <v/>
      </c>
      <c r="O47" s="6" t="n"/>
      <c r="P47" s="2">
        <f>IF($B47="","",IF($O47&lt;&gt;"","abgeschlossen",IF(OR(AND($K47="",NOW()&gt;$J47),AND($M47="",TODAY()&gt;$L47),TODAY()&gt;$N47),"überfällig","offen")))</f>
        <v/>
      </c>
      <c r="Q47" s="5">
        <f>IF($B47="","",MAX(0,IF($O47&lt;&gt;"",$O47,TODAY())-INT($B47)))</f>
        <v/>
      </c>
      <c r="R47" s="2" t="n"/>
      <c r="S47" s="2" t="n"/>
      <c r="T47" s="2" t="n"/>
      <c r="U47" s="7" t="n"/>
      <c r="V47" s="4" t="n"/>
    </row>
    <row r="48">
      <c r="A48" s="2" t="n"/>
      <c r="B48" s="3" t="n"/>
      <c r="C48" s="2" t="n"/>
      <c r="D48" s="2" t="n"/>
      <c r="E48" s="2" t="n"/>
      <c r="F48" s="2" t="n"/>
      <c r="G48" s="4" t="n"/>
      <c r="H48" s="5" t="n"/>
      <c r="I48" s="2" t="n"/>
      <c r="J48" s="3">
        <f>IF($B48="","",$B48+1)</f>
        <v/>
      </c>
      <c r="K48" s="6" t="n"/>
      <c r="L48" s="6">
        <f>IF($B48="","",WORKDAY($B48,5,Feiertage!$A$2:$A$80))</f>
        <v/>
      </c>
      <c r="M48" s="6" t="n"/>
      <c r="N48" s="6">
        <f>IF($B48="","",WORKDAY($B48,10,Feiertage!$A$2:$A$80))</f>
        <v/>
      </c>
      <c r="O48" s="6" t="n"/>
      <c r="P48" s="2">
        <f>IF($B48="","",IF($O48&lt;&gt;"","abgeschlossen",IF(OR(AND($K48="",NOW()&gt;$J48),AND($M48="",TODAY()&gt;$L48),TODAY()&gt;$N48),"überfällig","offen")))</f>
        <v/>
      </c>
      <c r="Q48" s="5">
        <f>IF($B48="","",MAX(0,IF($O48&lt;&gt;"",$O48,TODAY())-INT($B48)))</f>
        <v/>
      </c>
      <c r="R48" s="2" t="n"/>
      <c r="S48" s="2" t="n"/>
      <c r="T48" s="2" t="n"/>
      <c r="U48" s="7" t="n"/>
      <c r="V48" s="4" t="n"/>
    </row>
    <row r="49">
      <c r="A49" s="2" t="n"/>
      <c r="B49" s="3" t="n"/>
      <c r="C49" s="2" t="n"/>
      <c r="D49" s="2" t="n"/>
      <c r="E49" s="2" t="n"/>
      <c r="F49" s="2" t="n"/>
      <c r="G49" s="4" t="n"/>
      <c r="H49" s="5" t="n"/>
      <c r="I49" s="2" t="n"/>
      <c r="J49" s="3">
        <f>IF($B49="","",$B49+1)</f>
        <v/>
      </c>
      <c r="K49" s="6" t="n"/>
      <c r="L49" s="6">
        <f>IF($B49="","",WORKDAY($B49,5,Feiertage!$A$2:$A$80))</f>
        <v/>
      </c>
      <c r="M49" s="6" t="n"/>
      <c r="N49" s="6">
        <f>IF($B49="","",WORKDAY($B49,10,Feiertage!$A$2:$A$80))</f>
        <v/>
      </c>
      <c r="O49" s="6" t="n"/>
      <c r="P49" s="2">
        <f>IF($B49="","",IF($O49&lt;&gt;"","abgeschlossen",IF(OR(AND($K49="",NOW()&gt;$J49),AND($M49="",TODAY()&gt;$L49),TODAY()&gt;$N49),"überfällig","offen")))</f>
        <v/>
      </c>
      <c r="Q49" s="5">
        <f>IF($B49="","",MAX(0,IF($O49&lt;&gt;"",$O49,TODAY())-INT($B49)))</f>
        <v/>
      </c>
      <c r="R49" s="2" t="n"/>
      <c r="S49" s="2" t="n"/>
      <c r="T49" s="2" t="n"/>
      <c r="U49" s="7" t="n"/>
      <c r="V49" s="4" t="n"/>
    </row>
    <row r="50">
      <c r="A50" s="2" t="n"/>
      <c r="B50" s="3" t="n"/>
      <c r="C50" s="2" t="n"/>
      <c r="D50" s="2" t="n"/>
      <c r="E50" s="2" t="n"/>
      <c r="F50" s="2" t="n"/>
      <c r="G50" s="4" t="n"/>
      <c r="H50" s="5" t="n"/>
      <c r="I50" s="2" t="n"/>
      <c r="J50" s="3">
        <f>IF($B50="","",$B50+1)</f>
        <v/>
      </c>
      <c r="K50" s="6" t="n"/>
      <c r="L50" s="6">
        <f>IF($B50="","",WORKDAY($B50,5,Feiertage!$A$2:$A$80))</f>
        <v/>
      </c>
      <c r="M50" s="6" t="n"/>
      <c r="N50" s="6">
        <f>IF($B50="","",WORKDAY($B50,10,Feiertage!$A$2:$A$80))</f>
        <v/>
      </c>
      <c r="O50" s="6" t="n"/>
      <c r="P50" s="2">
        <f>IF($B50="","",IF($O50&lt;&gt;"","abgeschlossen",IF(OR(AND($K50="",NOW()&gt;$J50),AND($M50="",TODAY()&gt;$L50),TODAY()&gt;$N50),"überfällig","offen")))</f>
        <v/>
      </c>
      <c r="Q50" s="5">
        <f>IF($B50="","",MAX(0,IF($O50&lt;&gt;"",$O50,TODAY())-INT($B50)))</f>
        <v/>
      </c>
      <c r="R50" s="2" t="n"/>
      <c r="S50" s="2" t="n"/>
      <c r="T50" s="2" t="n"/>
      <c r="U50" s="7" t="n"/>
      <c r="V50" s="4" t="n"/>
    </row>
    <row r="51">
      <c r="A51" s="2" t="n"/>
      <c r="B51" s="3" t="n"/>
      <c r="C51" s="2" t="n"/>
      <c r="D51" s="2" t="n"/>
      <c r="E51" s="2" t="n"/>
      <c r="F51" s="2" t="n"/>
      <c r="G51" s="4" t="n"/>
      <c r="H51" s="5" t="n"/>
      <c r="I51" s="2" t="n"/>
      <c r="J51" s="3">
        <f>IF($B51="","",$B51+1)</f>
        <v/>
      </c>
      <c r="K51" s="6" t="n"/>
      <c r="L51" s="6">
        <f>IF($B51="","",WORKDAY($B51,5,Feiertage!$A$2:$A$80))</f>
        <v/>
      </c>
      <c r="M51" s="6" t="n"/>
      <c r="N51" s="6">
        <f>IF($B51="","",WORKDAY($B51,10,Feiertage!$A$2:$A$80))</f>
        <v/>
      </c>
      <c r="O51" s="6" t="n"/>
      <c r="P51" s="2">
        <f>IF($B51="","",IF($O51&lt;&gt;"","abgeschlossen",IF(OR(AND($K51="",NOW()&gt;$J51),AND($M51="",TODAY()&gt;$L51),TODAY()&gt;$N51),"überfällig","offen")))</f>
        <v/>
      </c>
      <c r="Q51" s="5">
        <f>IF($B51="","",MAX(0,IF($O51&lt;&gt;"",$O51,TODAY())-INT($B51)))</f>
        <v/>
      </c>
      <c r="R51" s="2" t="n"/>
      <c r="S51" s="2" t="n"/>
      <c r="T51" s="2" t="n"/>
      <c r="U51" s="7" t="n"/>
      <c r="V51" s="4" t="n"/>
    </row>
    <row r="52">
      <c r="A52" s="2" t="n"/>
      <c r="B52" s="3" t="n"/>
      <c r="C52" s="2" t="n"/>
      <c r="D52" s="2" t="n"/>
      <c r="E52" s="2" t="n"/>
      <c r="F52" s="2" t="n"/>
      <c r="G52" s="4" t="n"/>
      <c r="H52" s="5" t="n"/>
      <c r="I52" s="2" t="n"/>
      <c r="J52" s="3">
        <f>IF($B52="","",$B52+1)</f>
        <v/>
      </c>
      <c r="K52" s="6" t="n"/>
      <c r="L52" s="6">
        <f>IF($B52="","",WORKDAY($B52,5,Feiertage!$A$2:$A$80))</f>
        <v/>
      </c>
      <c r="M52" s="6" t="n"/>
      <c r="N52" s="6">
        <f>IF($B52="","",WORKDAY($B52,10,Feiertage!$A$2:$A$80))</f>
        <v/>
      </c>
      <c r="O52" s="6" t="n"/>
      <c r="P52" s="2">
        <f>IF($B52="","",IF($O52&lt;&gt;"","abgeschlossen",IF(OR(AND($K52="",NOW()&gt;$J52),AND($M52="",TODAY()&gt;$L52),TODAY()&gt;$N52),"überfällig","offen")))</f>
        <v/>
      </c>
      <c r="Q52" s="5">
        <f>IF($B52="","",MAX(0,IF($O52&lt;&gt;"",$O52,TODAY())-INT($B52)))</f>
        <v/>
      </c>
      <c r="R52" s="2" t="n"/>
      <c r="S52" s="2" t="n"/>
      <c r="T52" s="2" t="n"/>
      <c r="U52" s="7" t="n"/>
      <c r="V52" s="4" t="n"/>
    </row>
    <row r="53">
      <c r="A53" s="2" t="n"/>
      <c r="B53" s="3" t="n"/>
      <c r="C53" s="2" t="n"/>
      <c r="D53" s="2" t="n"/>
      <c r="E53" s="2" t="n"/>
      <c r="F53" s="2" t="n"/>
      <c r="G53" s="4" t="n"/>
      <c r="H53" s="5" t="n"/>
      <c r="I53" s="2" t="n"/>
      <c r="J53" s="3">
        <f>IF($B53="","",$B53+1)</f>
        <v/>
      </c>
      <c r="K53" s="6" t="n"/>
      <c r="L53" s="6">
        <f>IF($B53="","",WORKDAY($B53,5,Feiertage!$A$2:$A$80))</f>
        <v/>
      </c>
      <c r="M53" s="6" t="n"/>
      <c r="N53" s="6">
        <f>IF($B53="","",WORKDAY($B53,10,Feiertage!$A$2:$A$80))</f>
        <v/>
      </c>
      <c r="O53" s="6" t="n"/>
      <c r="P53" s="2">
        <f>IF($B53="","",IF($O53&lt;&gt;"","abgeschlossen",IF(OR(AND($K53="",NOW()&gt;$J53),AND($M53="",TODAY()&gt;$L53),TODAY()&gt;$N53),"überfällig","offen")))</f>
        <v/>
      </c>
      <c r="Q53" s="5">
        <f>IF($B53="","",MAX(0,IF($O53&lt;&gt;"",$O53,TODAY())-INT($B53)))</f>
        <v/>
      </c>
      <c r="R53" s="2" t="n"/>
      <c r="S53" s="2" t="n"/>
      <c r="T53" s="2" t="n"/>
      <c r="U53" s="7" t="n"/>
      <c r="V53" s="4" t="n"/>
    </row>
    <row r="54">
      <c r="A54" s="2" t="n"/>
      <c r="B54" s="3" t="n"/>
      <c r="C54" s="2" t="n"/>
      <c r="D54" s="2" t="n"/>
      <c r="E54" s="2" t="n"/>
      <c r="F54" s="2" t="n"/>
      <c r="G54" s="4" t="n"/>
      <c r="H54" s="5" t="n"/>
      <c r="I54" s="2" t="n"/>
      <c r="J54" s="3">
        <f>IF($B54="","",$B54+1)</f>
        <v/>
      </c>
      <c r="K54" s="6" t="n"/>
      <c r="L54" s="6">
        <f>IF($B54="","",WORKDAY($B54,5,Feiertage!$A$2:$A$80))</f>
        <v/>
      </c>
      <c r="M54" s="6" t="n"/>
      <c r="N54" s="6">
        <f>IF($B54="","",WORKDAY($B54,10,Feiertage!$A$2:$A$80))</f>
        <v/>
      </c>
      <c r="O54" s="6" t="n"/>
      <c r="P54" s="2">
        <f>IF($B54="","",IF($O54&lt;&gt;"","abgeschlossen",IF(OR(AND($K54="",NOW()&gt;$J54),AND($M54="",TODAY()&gt;$L54),TODAY()&gt;$N54),"überfällig","offen")))</f>
        <v/>
      </c>
      <c r="Q54" s="5">
        <f>IF($B54="","",MAX(0,IF($O54&lt;&gt;"",$O54,TODAY())-INT($B54)))</f>
        <v/>
      </c>
      <c r="R54" s="2" t="n"/>
      <c r="S54" s="2" t="n"/>
      <c r="T54" s="2" t="n"/>
      <c r="U54" s="7" t="n"/>
      <c r="V54" s="4" t="n"/>
    </row>
    <row r="55">
      <c r="A55" s="2" t="n"/>
      <c r="B55" s="3" t="n"/>
      <c r="C55" s="2" t="n"/>
      <c r="D55" s="2" t="n"/>
      <c r="E55" s="2" t="n"/>
      <c r="F55" s="2" t="n"/>
      <c r="G55" s="4" t="n"/>
      <c r="H55" s="5" t="n"/>
      <c r="I55" s="2" t="n"/>
      <c r="J55" s="3">
        <f>IF($B55="","",$B55+1)</f>
        <v/>
      </c>
      <c r="K55" s="6" t="n"/>
      <c r="L55" s="6">
        <f>IF($B55="","",WORKDAY($B55,5,Feiertage!$A$2:$A$80))</f>
        <v/>
      </c>
      <c r="M55" s="6" t="n"/>
      <c r="N55" s="6">
        <f>IF($B55="","",WORKDAY($B55,10,Feiertage!$A$2:$A$80))</f>
        <v/>
      </c>
      <c r="O55" s="6" t="n"/>
      <c r="P55" s="2">
        <f>IF($B55="","",IF($O55&lt;&gt;"","abgeschlossen",IF(OR(AND($K55="",NOW()&gt;$J55),AND($M55="",TODAY()&gt;$L55),TODAY()&gt;$N55),"überfällig","offen")))</f>
        <v/>
      </c>
      <c r="Q55" s="5">
        <f>IF($B55="","",MAX(0,IF($O55&lt;&gt;"",$O55,TODAY())-INT($B55)))</f>
        <v/>
      </c>
      <c r="R55" s="2" t="n"/>
      <c r="S55" s="2" t="n"/>
      <c r="T55" s="2" t="n"/>
      <c r="U55" s="7" t="n"/>
      <c r="V55" s="4" t="n"/>
    </row>
    <row r="56">
      <c r="A56" s="2" t="n"/>
      <c r="B56" s="3" t="n"/>
      <c r="C56" s="2" t="n"/>
      <c r="D56" s="2" t="n"/>
      <c r="E56" s="2" t="n"/>
      <c r="F56" s="2" t="n"/>
      <c r="G56" s="4" t="n"/>
      <c r="H56" s="5" t="n"/>
      <c r="I56" s="2" t="n"/>
      <c r="J56" s="3">
        <f>IF($B56="","",$B56+1)</f>
        <v/>
      </c>
      <c r="K56" s="6" t="n"/>
      <c r="L56" s="6">
        <f>IF($B56="","",WORKDAY($B56,5,Feiertage!$A$2:$A$80))</f>
        <v/>
      </c>
      <c r="M56" s="6" t="n"/>
      <c r="N56" s="6">
        <f>IF($B56="","",WORKDAY($B56,10,Feiertage!$A$2:$A$80))</f>
        <v/>
      </c>
      <c r="O56" s="6" t="n"/>
      <c r="P56" s="2">
        <f>IF($B56="","",IF($O56&lt;&gt;"","abgeschlossen",IF(OR(AND($K56="",NOW()&gt;$J56),AND($M56="",TODAY()&gt;$L56),TODAY()&gt;$N56),"überfällig","offen")))</f>
        <v/>
      </c>
      <c r="Q56" s="5">
        <f>IF($B56="","",MAX(0,IF($O56&lt;&gt;"",$O56,TODAY())-INT($B56)))</f>
        <v/>
      </c>
      <c r="R56" s="2" t="n"/>
      <c r="S56" s="2" t="n"/>
      <c r="T56" s="2" t="n"/>
      <c r="U56" s="7" t="n"/>
      <c r="V56" s="4" t="n"/>
    </row>
    <row r="57">
      <c r="A57" s="2" t="n"/>
      <c r="B57" s="3" t="n"/>
      <c r="C57" s="2" t="n"/>
      <c r="D57" s="2" t="n"/>
      <c r="E57" s="2" t="n"/>
      <c r="F57" s="2" t="n"/>
      <c r="G57" s="4" t="n"/>
      <c r="H57" s="5" t="n"/>
      <c r="I57" s="2" t="n"/>
      <c r="J57" s="3">
        <f>IF($B57="","",$B57+1)</f>
        <v/>
      </c>
      <c r="K57" s="6" t="n"/>
      <c r="L57" s="6">
        <f>IF($B57="","",WORKDAY($B57,5,Feiertage!$A$2:$A$80))</f>
        <v/>
      </c>
      <c r="M57" s="6" t="n"/>
      <c r="N57" s="6">
        <f>IF($B57="","",WORKDAY($B57,10,Feiertage!$A$2:$A$80))</f>
        <v/>
      </c>
      <c r="O57" s="6" t="n"/>
      <c r="P57" s="2">
        <f>IF($B57="","",IF($O57&lt;&gt;"","abgeschlossen",IF(OR(AND($K57="",NOW()&gt;$J57),AND($M57="",TODAY()&gt;$L57),TODAY()&gt;$N57),"überfällig","offen")))</f>
        <v/>
      </c>
      <c r="Q57" s="5">
        <f>IF($B57="","",MAX(0,IF($O57&lt;&gt;"",$O57,TODAY())-INT($B57)))</f>
        <v/>
      </c>
      <c r="R57" s="2" t="n"/>
      <c r="S57" s="2" t="n"/>
      <c r="T57" s="2" t="n"/>
      <c r="U57" s="7" t="n"/>
      <c r="V57" s="4" t="n"/>
    </row>
    <row r="58">
      <c r="A58" s="2" t="n"/>
      <c r="B58" s="3" t="n"/>
      <c r="C58" s="2" t="n"/>
      <c r="D58" s="2" t="n"/>
      <c r="E58" s="2" t="n"/>
      <c r="F58" s="2" t="n"/>
      <c r="G58" s="4" t="n"/>
      <c r="H58" s="5" t="n"/>
      <c r="I58" s="2" t="n"/>
      <c r="J58" s="3">
        <f>IF($B58="","",$B58+1)</f>
        <v/>
      </c>
      <c r="K58" s="6" t="n"/>
      <c r="L58" s="6">
        <f>IF($B58="","",WORKDAY($B58,5,Feiertage!$A$2:$A$80))</f>
        <v/>
      </c>
      <c r="M58" s="6" t="n"/>
      <c r="N58" s="6">
        <f>IF($B58="","",WORKDAY($B58,10,Feiertage!$A$2:$A$80))</f>
        <v/>
      </c>
      <c r="O58" s="6" t="n"/>
      <c r="P58" s="2">
        <f>IF($B58="","",IF($O58&lt;&gt;"","abgeschlossen",IF(OR(AND($K58="",NOW()&gt;$J58),AND($M58="",TODAY()&gt;$L58),TODAY()&gt;$N58),"überfällig","offen")))</f>
        <v/>
      </c>
      <c r="Q58" s="5">
        <f>IF($B58="","",MAX(0,IF($O58&lt;&gt;"",$O58,TODAY())-INT($B58)))</f>
        <v/>
      </c>
      <c r="R58" s="2" t="n"/>
      <c r="S58" s="2" t="n"/>
      <c r="T58" s="2" t="n"/>
      <c r="U58" s="7" t="n"/>
      <c r="V58" s="4" t="n"/>
    </row>
    <row r="59">
      <c r="A59" s="2" t="n"/>
      <c r="B59" s="3" t="n"/>
      <c r="C59" s="2" t="n"/>
      <c r="D59" s="2" t="n"/>
      <c r="E59" s="2" t="n"/>
      <c r="F59" s="2" t="n"/>
      <c r="G59" s="4" t="n"/>
      <c r="H59" s="5" t="n"/>
      <c r="I59" s="2" t="n"/>
      <c r="J59" s="3">
        <f>IF($B59="","",$B59+1)</f>
        <v/>
      </c>
      <c r="K59" s="6" t="n"/>
      <c r="L59" s="6">
        <f>IF($B59="","",WORKDAY($B59,5,Feiertage!$A$2:$A$80))</f>
        <v/>
      </c>
      <c r="M59" s="6" t="n"/>
      <c r="N59" s="6">
        <f>IF($B59="","",WORKDAY($B59,10,Feiertage!$A$2:$A$80))</f>
        <v/>
      </c>
      <c r="O59" s="6" t="n"/>
      <c r="P59" s="2">
        <f>IF($B59="","",IF($O59&lt;&gt;"","abgeschlossen",IF(OR(AND($K59="",NOW()&gt;$J59),AND($M59="",TODAY()&gt;$L59),TODAY()&gt;$N59),"überfällig","offen")))</f>
        <v/>
      </c>
      <c r="Q59" s="5">
        <f>IF($B59="","",MAX(0,IF($O59&lt;&gt;"",$O59,TODAY())-INT($B59)))</f>
        <v/>
      </c>
      <c r="R59" s="2" t="n"/>
      <c r="S59" s="2" t="n"/>
      <c r="T59" s="2" t="n"/>
      <c r="U59" s="7" t="n"/>
      <c r="V59" s="4" t="n"/>
    </row>
    <row r="60">
      <c r="A60" s="2" t="n"/>
      <c r="B60" s="3" t="n"/>
      <c r="C60" s="2" t="n"/>
      <c r="D60" s="2" t="n"/>
      <c r="E60" s="2" t="n"/>
      <c r="F60" s="2" t="n"/>
      <c r="G60" s="4" t="n"/>
      <c r="H60" s="5" t="n"/>
      <c r="I60" s="2" t="n"/>
      <c r="J60" s="3">
        <f>IF($B60="","",$B60+1)</f>
        <v/>
      </c>
      <c r="K60" s="6" t="n"/>
      <c r="L60" s="6">
        <f>IF($B60="","",WORKDAY($B60,5,Feiertage!$A$2:$A$80))</f>
        <v/>
      </c>
      <c r="M60" s="6" t="n"/>
      <c r="N60" s="6">
        <f>IF($B60="","",WORKDAY($B60,10,Feiertage!$A$2:$A$80))</f>
        <v/>
      </c>
      <c r="O60" s="6" t="n"/>
      <c r="P60" s="2">
        <f>IF($B60="","",IF($O60&lt;&gt;"","abgeschlossen",IF(OR(AND($K60="",NOW()&gt;$J60),AND($M60="",TODAY()&gt;$L60),TODAY()&gt;$N60),"überfällig","offen")))</f>
        <v/>
      </c>
      <c r="Q60" s="5">
        <f>IF($B60="","",MAX(0,IF($O60&lt;&gt;"",$O60,TODAY())-INT($B60)))</f>
        <v/>
      </c>
      <c r="R60" s="2" t="n"/>
      <c r="S60" s="2" t="n"/>
      <c r="T60" s="2" t="n"/>
      <c r="U60" s="7" t="n"/>
      <c r="V60" s="4" t="n"/>
    </row>
    <row r="61">
      <c r="A61" s="2" t="n"/>
      <c r="B61" s="3" t="n"/>
      <c r="C61" s="2" t="n"/>
      <c r="D61" s="2" t="n"/>
      <c r="E61" s="2" t="n"/>
      <c r="F61" s="2" t="n"/>
      <c r="G61" s="4" t="n"/>
      <c r="H61" s="5" t="n"/>
      <c r="I61" s="2" t="n"/>
      <c r="J61" s="3">
        <f>IF($B61="","",$B61+1)</f>
        <v/>
      </c>
      <c r="K61" s="6" t="n"/>
      <c r="L61" s="6">
        <f>IF($B61="","",WORKDAY($B61,5,Feiertage!$A$2:$A$80))</f>
        <v/>
      </c>
      <c r="M61" s="6" t="n"/>
      <c r="N61" s="6">
        <f>IF($B61="","",WORKDAY($B61,10,Feiertage!$A$2:$A$80))</f>
        <v/>
      </c>
      <c r="O61" s="6" t="n"/>
      <c r="P61" s="2">
        <f>IF($B61="","",IF($O61&lt;&gt;"","abgeschlossen",IF(OR(AND($K61="",NOW()&gt;$J61),AND($M61="",TODAY()&gt;$L61),TODAY()&gt;$N61),"überfällig","offen")))</f>
        <v/>
      </c>
      <c r="Q61" s="5">
        <f>IF($B61="","",MAX(0,IF($O61&lt;&gt;"",$O61,TODAY())-INT($B61)))</f>
        <v/>
      </c>
      <c r="R61" s="2" t="n"/>
      <c r="S61" s="2" t="n"/>
      <c r="T61" s="2" t="n"/>
      <c r="U61" s="7" t="n"/>
      <c r="V61" s="4" t="n"/>
    </row>
    <row r="62">
      <c r="A62" s="2" t="n"/>
      <c r="B62" s="3" t="n"/>
      <c r="C62" s="2" t="n"/>
      <c r="D62" s="2" t="n"/>
      <c r="E62" s="2" t="n"/>
      <c r="F62" s="2" t="n"/>
      <c r="G62" s="4" t="n"/>
      <c r="H62" s="5" t="n"/>
      <c r="I62" s="2" t="n"/>
      <c r="J62" s="3">
        <f>IF($B62="","",$B62+1)</f>
        <v/>
      </c>
      <c r="K62" s="6" t="n"/>
      <c r="L62" s="6">
        <f>IF($B62="","",WORKDAY($B62,5,Feiertage!$A$2:$A$80))</f>
        <v/>
      </c>
      <c r="M62" s="6" t="n"/>
      <c r="N62" s="6">
        <f>IF($B62="","",WORKDAY($B62,10,Feiertage!$A$2:$A$80))</f>
        <v/>
      </c>
      <c r="O62" s="6" t="n"/>
      <c r="P62" s="2">
        <f>IF($B62="","",IF($O62&lt;&gt;"","abgeschlossen",IF(OR(AND($K62="",NOW()&gt;$J62),AND($M62="",TODAY()&gt;$L62),TODAY()&gt;$N62),"überfällig","offen")))</f>
        <v/>
      </c>
      <c r="Q62" s="5">
        <f>IF($B62="","",MAX(0,IF($O62&lt;&gt;"",$O62,TODAY())-INT($B62)))</f>
        <v/>
      </c>
      <c r="R62" s="2" t="n"/>
      <c r="S62" s="2" t="n"/>
      <c r="T62" s="2" t="n"/>
      <c r="U62" s="7" t="n"/>
      <c r="V62" s="4" t="n"/>
    </row>
    <row r="63">
      <c r="A63" s="2" t="n"/>
      <c r="B63" s="3" t="n"/>
      <c r="C63" s="2" t="n"/>
      <c r="D63" s="2" t="n"/>
      <c r="E63" s="2" t="n"/>
      <c r="F63" s="2" t="n"/>
      <c r="G63" s="4" t="n"/>
      <c r="H63" s="5" t="n"/>
      <c r="I63" s="2" t="n"/>
      <c r="J63" s="3">
        <f>IF($B63="","",$B63+1)</f>
        <v/>
      </c>
      <c r="K63" s="6" t="n"/>
      <c r="L63" s="6">
        <f>IF($B63="","",WORKDAY($B63,5,Feiertage!$A$2:$A$80))</f>
        <v/>
      </c>
      <c r="M63" s="6" t="n"/>
      <c r="N63" s="6">
        <f>IF($B63="","",WORKDAY($B63,10,Feiertage!$A$2:$A$80))</f>
        <v/>
      </c>
      <c r="O63" s="6" t="n"/>
      <c r="P63" s="2">
        <f>IF($B63="","",IF($O63&lt;&gt;"","abgeschlossen",IF(OR(AND($K63="",NOW()&gt;$J63),AND($M63="",TODAY()&gt;$L63),TODAY()&gt;$N63),"überfällig","offen")))</f>
        <v/>
      </c>
      <c r="Q63" s="5">
        <f>IF($B63="","",MAX(0,IF($O63&lt;&gt;"",$O63,TODAY())-INT($B63)))</f>
        <v/>
      </c>
      <c r="R63" s="2" t="n"/>
      <c r="S63" s="2" t="n"/>
      <c r="T63" s="2" t="n"/>
      <c r="U63" s="7" t="n"/>
      <c r="V63" s="4" t="n"/>
    </row>
    <row r="64">
      <c r="A64" s="2" t="n"/>
      <c r="B64" s="3" t="n"/>
      <c r="C64" s="2" t="n"/>
      <c r="D64" s="2" t="n"/>
      <c r="E64" s="2" t="n"/>
      <c r="F64" s="2" t="n"/>
      <c r="G64" s="4" t="n"/>
      <c r="H64" s="5" t="n"/>
      <c r="I64" s="2" t="n"/>
      <c r="J64" s="3">
        <f>IF($B64="","",$B64+1)</f>
        <v/>
      </c>
      <c r="K64" s="6" t="n"/>
      <c r="L64" s="6">
        <f>IF($B64="","",WORKDAY($B64,5,Feiertage!$A$2:$A$80))</f>
        <v/>
      </c>
      <c r="M64" s="6" t="n"/>
      <c r="N64" s="6">
        <f>IF($B64="","",WORKDAY($B64,10,Feiertage!$A$2:$A$80))</f>
        <v/>
      </c>
      <c r="O64" s="6" t="n"/>
      <c r="P64" s="2">
        <f>IF($B64="","",IF($O64&lt;&gt;"","abgeschlossen",IF(OR(AND($K64="",NOW()&gt;$J64),AND($M64="",TODAY()&gt;$L64),TODAY()&gt;$N64),"überfällig","offen")))</f>
        <v/>
      </c>
      <c r="Q64" s="5">
        <f>IF($B64="","",MAX(0,IF($O64&lt;&gt;"",$O64,TODAY())-INT($B64)))</f>
        <v/>
      </c>
      <c r="R64" s="2" t="n"/>
      <c r="S64" s="2" t="n"/>
      <c r="T64" s="2" t="n"/>
      <c r="U64" s="7" t="n"/>
      <c r="V64" s="4" t="n"/>
    </row>
    <row r="65">
      <c r="A65" s="2" t="n"/>
      <c r="B65" s="3" t="n"/>
      <c r="C65" s="2" t="n"/>
      <c r="D65" s="2" t="n"/>
      <c r="E65" s="2" t="n"/>
      <c r="F65" s="2" t="n"/>
      <c r="G65" s="4" t="n"/>
      <c r="H65" s="5" t="n"/>
      <c r="I65" s="2" t="n"/>
      <c r="J65" s="3">
        <f>IF($B65="","",$B65+1)</f>
        <v/>
      </c>
      <c r="K65" s="6" t="n"/>
      <c r="L65" s="6">
        <f>IF($B65="","",WORKDAY($B65,5,Feiertage!$A$2:$A$80))</f>
        <v/>
      </c>
      <c r="M65" s="6" t="n"/>
      <c r="N65" s="6">
        <f>IF($B65="","",WORKDAY($B65,10,Feiertage!$A$2:$A$80))</f>
        <v/>
      </c>
      <c r="O65" s="6" t="n"/>
      <c r="P65" s="2">
        <f>IF($B65="","",IF($O65&lt;&gt;"","abgeschlossen",IF(OR(AND($K65="",NOW()&gt;$J65),AND($M65="",TODAY()&gt;$L65),TODAY()&gt;$N65),"überfällig","offen")))</f>
        <v/>
      </c>
      <c r="Q65" s="5">
        <f>IF($B65="","",MAX(0,IF($O65&lt;&gt;"",$O65,TODAY())-INT($B65)))</f>
        <v/>
      </c>
      <c r="R65" s="2" t="n"/>
      <c r="S65" s="2" t="n"/>
      <c r="T65" s="2" t="n"/>
      <c r="U65" s="7" t="n"/>
      <c r="V65" s="4" t="n"/>
    </row>
    <row r="66">
      <c r="A66" s="2" t="n"/>
      <c r="B66" s="3" t="n"/>
      <c r="C66" s="2" t="n"/>
      <c r="D66" s="2" t="n"/>
      <c r="E66" s="2" t="n"/>
      <c r="F66" s="2" t="n"/>
      <c r="G66" s="4" t="n"/>
      <c r="H66" s="5" t="n"/>
      <c r="I66" s="2" t="n"/>
      <c r="J66" s="3">
        <f>IF($B66="","",$B66+1)</f>
        <v/>
      </c>
      <c r="K66" s="6" t="n"/>
      <c r="L66" s="6">
        <f>IF($B66="","",WORKDAY($B66,5,Feiertage!$A$2:$A$80))</f>
        <v/>
      </c>
      <c r="M66" s="6" t="n"/>
      <c r="N66" s="6">
        <f>IF($B66="","",WORKDAY($B66,10,Feiertage!$A$2:$A$80))</f>
        <v/>
      </c>
      <c r="O66" s="6" t="n"/>
      <c r="P66" s="2">
        <f>IF($B66="","",IF($O66&lt;&gt;"","abgeschlossen",IF(OR(AND($K66="",NOW()&gt;$J66),AND($M66="",TODAY()&gt;$L66),TODAY()&gt;$N66),"überfällig","offen")))</f>
        <v/>
      </c>
      <c r="Q66" s="5">
        <f>IF($B66="","",MAX(0,IF($O66&lt;&gt;"",$O66,TODAY())-INT($B66)))</f>
        <v/>
      </c>
      <c r="R66" s="2" t="n"/>
      <c r="S66" s="2" t="n"/>
      <c r="T66" s="2" t="n"/>
      <c r="U66" s="7" t="n"/>
      <c r="V66" s="4" t="n"/>
    </row>
    <row r="67">
      <c r="A67" s="2" t="n"/>
      <c r="B67" s="3" t="n"/>
      <c r="C67" s="2" t="n"/>
      <c r="D67" s="2" t="n"/>
      <c r="E67" s="2" t="n"/>
      <c r="F67" s="2" t="n"/>
      <c r="G67" s="4" t="n"/>
      <c r="H67" s="5" t="n"/>
      <c r="I67" s="2" t="n"/>
      <c r="J67" s="3">
        <f>IF($B67="","",$B67+1)</f>
        <v/>
      </c>
      <c r="K67" s="6" t="n"/>
      <c r="L67" s="6">
        <f>IF($B67="","",WORKDAY($B67,5,Feiertage!$A$2:$A$80))</f>
        <v/>
      </c>
      <c r="M67" s="6" t="n"/>
      <c r="N67" s="6">
        <f>IF($B67="","",WORKDAY($B67,10,Feiertage!$A$2:$A$80))</f>
        <v/>
      </c>
      <c r="O67" s="6" t="n"/>
      <c r="P67" s="2">
        <f>IF($B67="","",IF($O67&lt;&gt;"","abgeschlossen",IF(OR(AND($K67="",NOW()&gt;$J67),AND($M67="",TODAY()&gt;$L67),TODAY()&gt;$N67),"überfällig","offen")))</f>
        <v/>
      </c>
      <c r="Q67" s="5">
        <f>IF($B67="","",MAX(0,IF($O67&lt;&gt;"",$O67,TODAY())-INT($B67)))</f>
        <v/>
      </c>
      <c r="R67" s="2" t="n"/>
      <c r="S67" s="2" t="n"/>
      <c r="T67" s="2" t="n"/>
      <c r="U67" s="7" t="n"/>
      <c r="V67" s="4" t="n"/>
    </row>
    <row r="68">
      <c r="A68" s="2" t="n"/>
      <c r="B68" s="3" t="n"/>
      <c r="C68" s="2" t="n"/>
      <c r="D68" s="2" t="n"/>
      <c r="E68" s="2" t="n"/>
      <c r="F68" s="2" t="n"/>
      <c r="G68" s="4" t="n"/>
      <c r="H68" s="5" t="n"/>
      <c r="I68" s="2" t="n"/>
      <c r="J68" s="3">
        <f>IF($B68="","",$B68+1)</f>
        <v/>
      </c>
      <c r="K68" s="6" t="n"/>
      <c r="L68" s="6">
        <f>IF($B68="","",WORKDAY($B68,5,Feiertage!$A$2:$A$80))</f>
        <v/>
      </c>
      <c r="M68" s="6" t="n"/>
      <c r="N68" s="6">
        <f>IF($B68="","",WORKDAY($B68,10,Feiertage!$A$2:$A$80))</f>
        <v/>
      </c>
      <c r="O68" s="6" t="n"/>
      <c r="P68" s="2">
        <f>IF($B68="","",IF($O68&lt;&gt;"","abgeschlossen",IF(OR(AND($K68="",NOW()&gt;$J68),AND($M68="",TODAY()&gt;$L68),TODAY()&gt;$N68),"überfällig","offen")))</f>
        <v/>
      </c>
      <c r="Q68" s="5">
        <f>IF($B68="","",MAX(0,IF($O68&lt;&gt;"",$O68,TODAY())-INT($B68)))</f>
        <v/>
      </c>
      <c r="R68" s="2" t="n"/>
      <c r="S68" s="2" t="n"/>
      <c r="T68" s="2" t="n"/>
      <c r="U68" s="7" t="n"/>
      <c r="V68" s="4" t="n"/>
    </row>
    <row r="69">
      <c r="A69" s="2" t="n"/>
      <c r="B69" s="3" t="n"/>
      <c r="C69" s="2" t="n"/>
      <c r="D69" s="2" t="n"/>
      <c r="E69" s="2" t="n"/>
      <c r="F69" s="2" t="n"/>
      <c r="G69" s="4" t="n"/>
      <c r="H69" s="5" t="n"/>
      <c r="I69" s="2" t="n"/>
      <c r="J69" s="3">
        <f>IF($B69="","",$B69+1)</f>
        <v/>
      </c>
      <c r="K69" s="6" t="n"/>
      <c r="L69" s="6">
        <f>IF($B69="","",WORKDAY($B69,5,Feiertage!$A$2:$A$80))</f>
        <v/>
      </c>
      <c r="M69" s="6" t="n"/>
      <c r="N69" s="6">
        <f>IF($B69="","",WORKDAY($B69,10,Feiertage!$A$2:$A$80))</f>
        <v/>
      </c>
      <c r="O69" s="6" t="n"/>
      <c r="P69" s="2">
        <f>IF($B69="","",IF($O69&lt;&gt;"","abgeschlossen",IF(OR(AND($K69="",NOW()&gt;$J69),AND($M69="",TODAY()&gt;$L69),TODAY()&gt;$N69),"überfällig","offen")))</f>
        <v/>
      </c>
      <c r="Q69" s="5">
        <f>IF($B69="","",MAX(0,IF($O69&lt;&gt;"",$O69,TODAY())-INT($B69)))</f>
        <v/>
      </c>
      <c r="R69" s="2" t="n"/>
      <c r="S69" s="2" t="n"/>
      <c r="T69" s="2" t="n"/>
      <c r="U69" s="7" t="n"/>
      <c r="V69" s="4" t="n"/>
    </row>
    <row r="70">
      <c r="A70" s="2" t="n"/>
      <c r="B70" s="3" t="n"/>
      <c r="C70" s="2" t="n"/>
      <c r="D70" s="2" t="n"/>
      <c r="E70" s="2" t="n"/>
      <c r="F70" s="2" t="n"/>
      <c r="G70" s="4" t="n"/>
      <c r="H70" s="5" t="n"/>
      <c r="I70" s="2" t="n"/>
      <c r="J70" s="3">
        <f>IF($B70="","",$B70+1)</f>
        <v/>
      </c>
      <c r="K70" s="6" t="n"/>
      <c r="L70" s="6">
        <f>IF($B70="","",WORKDAY($B70,5,Feiertage!$A$2:$A$80))</f>
        <v/>
      </c>
      <c r="M70" s="6" t="n"/>
      <c r="N70" s="6">
        <f>IF($B70="","",WORKDAY($B70,10,Feiertage!$A$2:$A$80))</f>
        <v/>
      </c>
      <c r="O70" s="6" t="n"/>
      <c r="P70" s="2">
        <f>IF($B70="","",IF($O70&lt;&gt;"","abgeschlossen",IF(OR(AND($K70="",NOW()&gt;$J70),AND($M70="",TODAY()&gt;$L70),TODAY()&gt;$N70),"überfällig","offen")))</f>
        <v/>
      </c>
      <c r="Q70" s="5">
        <f>IF($B70="","",MAX(0,IF($O70&lt;&gt;"",$O70,TODAY())-INT($B70)))</f>
        <v/>
      </c>
      <c r="R70" s="2" t="n"/>
      <c r="S70" s="2" t="n"/>
      <c r="T70" s="2" t="n"/>
      <c r="U70" s="7" t="n"/>
      <c r="V70" s="4" t="n"/>
    </row>
    <row r="71">
      <c r="A71" s="2" t="n"/>
      <c r="B71" s="3" t="n"/>
      <c r="C71" s="2" t="n"/>
      <c r="D71" s="2" t="n"/>
      <c r="E71" s="2" t="n"/>
      <c r="F71" s="2" t="n"/>
      <c r="G71" s="4" t="n"/>
      <c r="H71" s="5" t="n"/>
      <c r="I71" s="2" t="n"/>
      <c r="J71" s="3">
        <f>IF($B71="","",$B71+1)</f>
        <v/>
      </c>
      <c r="K71" s="6" t="n"/>
      <c r="L71" s="6">
        <f>IF($B71="","",WORKDAY($B71,5,Feiertage!$A$2:$A$80))</f>
        <v/>
      </c>
      <c r="M71" s="6" t="n"/>
      <c r="N71" s="6">
        <f>IF($B71="","",WORKDAY($B71,10,Feiertage!$A$2:$A$80))</f>
        <v/>
      </c>
      <c r="O71" s="6" t="n"/>
      <c r="P71" s="2">
        <f>IF($B71="","",IF($O71&lt;&gt;"","abgeschlossen",IF(OR(AND($K71="",NOW()&gt;$J71),AND($M71="",TODAY()&gt;$L71),TODAY()&gt;$N71),"überfällig","offen")))</f>
        <v/>
      </c>
      <c r="Q71" s="5">
        <f>IF($B71="","",MAX(0,IF($O71&lt;&gt;"",$O71,TODAY())-INT($B71)))</f>
        <v/>
      </c>
      <c r="R71" s="2" t="n"/>
      <c r="S71" s="2" t="n"/>
      <c r="T71" s="2" t="n"/>
      <c r="U71" s="7" t="n"/>
      <c r="V71" s="4" t="n"/>
    </row>
    <row r="72">
      <c r="A72" s="2" t="n"/>
      <c r="B72" s="3" t="n"/>
      <c r="C72" s="2" t="n"/>
      <c r="D72" s="2" t="n"/>
      <c r="E72" s="2" t="n"/>
      <c r="F72" s="2" t="n"/>
      <c r="G72" s="4" t="n"/>
      <c r="H72" s="5" t="n"/>
      <c r="I72" s="2" t="n"/>
      <c r="J72" s="3">
        <f>IF($B72="","",$B72+1)</f>
        <v/>
      </c>
      <c r="K72" s="6" t="n"/>
      <c r="L72" s="6">
        <f>IF($B72="","",WORKDAY($B72,5,Feiertage!$A$2:$A$80))</f>
        <v/>
      </c>
      <c r="M72" s="6" t="n"/>
      <c r="N72" s="6">
        <f>IF($B72="","",WORKDAY($B72,10,Feiertage!$A$2:$A$80))</f>
        <v/>
      </c>
      <c r="O72" s="6" t="n"/>
      <c r="P72" s="2">
        <f>IF($B72="","",IF($O72&lt;&gt;"","abgeschlossen",IF(OR(AND($K72="",NOW()&gt;$J72),AND($M72="",TODAY()&gt;$L72),TODAY()&gt;$N72),"überfällig","offen")))</f>
        <v/>
      </c>
      <c r="Q72" s="5">
        <f>IF($B72="","",MAX(0,IF($O72&lt;&gt;"",$O72,TODAY())-INT($B72)))</f>
        <v/>
      </c>
      <c r="R72" s="2" t="n"/>
      <c r="S72" s="2" t="n"/>
      <c r="T72" s="2" t="n"/>
      <c r="U72" s="7" t="n"/>
      <c r="V72" s="4" t="n"/>
    </row>
    <row r="73">
      <c r="A73" s="2" t="n"/>
      <c r="B73" s="3" t="n"/>
      <c r="C73" s="2" t="n"/>
      <c r="D73" s="2" t="n"/>
      <c r="E73" s="2" t="n"/>
      <c r="F73" s="2" t="n"/>
      <c r="G73" s="4" t="n"/>
      <c r="H73" s="5" t="n"/>
      <c r="I73" s="2" t="n"/>
      <c r="J73" s="3">
        <f>IF($B73="","",$B73+1)</f>
        <v/>
      </c>
      <c r="K73" s="6" t="n"/>
      <c r="L73" s="6">
        <f>IF($B73="","",WORKDAY($B73,5,Feiertage!$A$2:$A$80))</f>
        <v/>
      </c>
      <c r="M73" s="6" t="n"/>
      <c r="N73" s="6">
        <f>IF($B73="","",WORKDAY($B73,10,Feiertage!$A$2:$A$80))</f>
        <v/>
      </c>
      <c r="O73" s="6" t="n"/>
      <c r="P73" s="2">
        <f>IF($B73="","",IF($O73&lt;&gt;"","abgeschlossen",IF(OR(AND($K73="",NOW()&gt;$J73),AND($M73="",TODAY()&gt;$L73),TODAY()&gt;$N73),"überfällig","offen")))</f>
        <v/>
      </c>
      <c r="Q73" s="5">
        <f>IF($B73="","",MAX(0,IF($O73&lt;&gt;"",$O73,TODAY())-INT($B73)))</f>
        <v/>
      </c>
      <c r="R73" s="2" t="n"/>
      <c r="S73" s="2" t="n"/>
      <c r="T73" s="2" t="n"/>
      <c r="U73" s="7" t="n"/>
      <c r="V73" s="4" t="n"/>
    </row>
    <row r="74">
      <c r="A74" s="2" t="n"/>
      <c r="B74" s="3" t="n"/>
      <c r="C74" s="2" t="n"/>
      <c r="D74" s="2" t="n"/>
      <c r="E74" s="2" t="n"/>
      <c r="F74" s="2" t="n"/>
      <c r="G74" s="4" t="n"/>
      <c r="H74" s="5" t="n"/>
      <c r="I74" s="2" t="n"/>
      <c r="J74" s="3">
        <f>IF($B74="","",$B74+1)</f>
        <v/>
      </c>
      <c r="K74" s="6" t="n"/>
      <c r="L74" s="6">
        <f>IF($B74="","",WORKDAY($B74,5,Feiertage!$A$2:$A$80))</f>
        <v/>
      </c>
      <c r="M74" s="6" t="n"/>
      <c r="N74" s="6">
        <f>IF($B74="","",WORKDAY($B74,10,Feiertage!$A$2:$A$80))</f>
        <v/>
      </c>
      <c r="O74" s="6" t="n"/>
      <c r="P74" s="2">
        <f>IF($B74="","",IF($O74&lt;&gt;"","abgeschlossen",IF(OR(AND($K74="",NOW()&gt;$J74),AND($M74="",TODAY()&gt;$L74),TODAY()&gt;$N74),"überfällig","offen")))</f>
        <v/>
      </c>
      <c r="Q74" s="5">
        <f>IF($B74="","",MAX(0,IF($O74&lt;&gt;"",$O74,TODAY())-INT($B74)))</f>
        <v/>
      </c>
      <c r="R74" s="2" t="n"/>
      <c r="S74" s="2" t="n"/>
      <c r="T74" s="2" t="n"/>
      <c r="U74" s="7" t="n"/>
      <c r="V74" s="4" t="n"/>
    </row>
    <row r="75">
      <c r="A75" s="2" t="n"/>
      <c r="B75" s="3" t="n"/>
      <c r="C75" s="2" t="n"/>
      <c r="D75" s="2" t="n"/>
      <c r="E75" s="2" t="n"/>
      <c r="F75" s="2" t="n"/>
      <c r="G75" s="4" t="n"/>
      <c r="H75" s="5" t="n"/>
      <c r="I75" s="2" t="n"/>
      <c r="J75" s="3">
        <f>IF($B75="","",$B75+1)</f>
        <v/>
      </c>
      <c r="K75" s="6" t="n"/>
      <c r="L75" s="6">
        <f>IF($B75="","",WORKDAY($B75,5,Feiertage!$A$2:$A$80))</f>
        <v/>
      </c>
      <c r="M75" s="6" t="n"/>
      <c r="N75" s="6">
        <f>IF($B75="","",WORKDAY($B75,10,Feiertage!$A$2:$A$80))</f>
        <v/>
      </c>
      <c r="O75" s="6" t="n"/>
      <c r="P75" s="2">
        <f>IF($B75="","",IF($O75&lt;&gt;"","abgeschlossen",IF(OR(AND($K75="",NOW()&gt;$J75),AND($M75="",TODAY()&gt;$L75),TODAY()&gt;$N75),"überfällig","offen")))</f>
        <v/>
      </c>
      <c r="Q75" s="5">
        <f>IF($B75="","",MAX(0,IF($O75&lt;&gt;"",$O75,TODAY())-INT($B75)))</f>
        <v/>
      </c>
      <c r="R75" s="2" t="n"/>
      <c r="S75" s="2" t="n"/>
      <c r="T75" s="2" t="n"/>
      <c r="U75" s="7" t="n"/>
      <c r="V75" s="4" t="n"/>
    </row>
    <row r="76">
      <c r="A76" s="2" t="n"/>
      <c r="B76" s="3" t="n"/>
      <c r="C76" s="2" t="n"/>
      <c r="D76" s="2" t="n"/>
      <c r="E76" s="2" t="n"/>
      <c r="F76" s="2" t="n"/>
      <c r="G76" s="4" t="n"/>
      <c r="H76" s="5" t="n"/>
      <c r="I76" s="2" t="n"/>
      <c r="J76" s="3">
        <f>IF($B76="","",$B76+1)</f>
        <v/>
      </c>
      <c r="K76" s="6" t="n"/>
      <c r="L76" s="6">
        <f>IF($B76="","",WORKDAY($B76,5,Feiertage!$A$2:$A$80))</f>
        <v/>
      </c>
      <c r="M76" s="6" t="n"/>
      <c r="N76" s="6">
        <f>IF($B76="","",WORKDAY($B76,10,Feiertage!$A$2:$A$80))</f>
        <v/>
      </c>
      <c r="O76" s="6" t="n"/>
      <c r="P76" s="2">
        <f>IF($B76="","",IF($O76&lt;&gt;"","abgeschlossen",IF(OR(AND($K76="",NOW()&gt;$J76),AND($M76="",TODAY()&gt;$L76),TODAY()&gt;$N76),"überfällig","offen")))</f>
        <v/>
      </c>
      <c r="Q76" s="5">
        <f>IF($B76="","",MAX(0,IF($O76&lt;&gt;"",$O76,TODAY())-INT($B76)))</f>
        <v/>
      </c>
      <c r="R76" s="2" t="n"/>
      <c r="S76" s="2" t="n"/>
      <c r="T76" s="2" t="n"/>
      <c r="U76" s="7" t="n"/>
      <c r="V76" s="4" t="n"/>
    </row>
    <row r="77">
      <c r="A77" s="2" t="n"/>
      <c r="B77" s="3" t="n"/>
      <c r="C77" s="2" t="n"/>
      <c r="D77" s="2" t="n"/>
      <c r="E77" s="2" t="n"/>
      <c r="F77" s="2" t="n"/>
      <c r="G77" s="4" t="n"/>
      <c r="H77" s="5" t="n"/>
      <c r="I77" s="2" t="n"/>
      <c r="J77" s="3">
        <f>IF($B77="","",$B77+1)</f>
        <v/>
      </c>
      <c r="K77" s="6" t="n"/>
      <c r="L77" s="6">
        <f>IF($B77="","",WORKDAY($B77,5,Feiertage!$A$2:$A$80))</f>
        <v/>
      </c>
      <c r="M77" s="6" t="n"/>
      <c r="N77" s="6">
        <f>IF($B77="","",WORKDAY($B77,10,Feiertage!$A$2:$A$80))</f>
        <v/>
      </c>
      <c r="O77" s="6" t="n"/>
      <c r="P77" s="2">
        <f>IF($B77="","",IF($O77&lt;&gt;"","abgeschlossen",IF(OR(AND($K77="",NOW()&gt;$J77),AND($M77="",TODAY()&gt;$L77),TODAY()&gt;$N77),"überfällig","offen")))</f>
        <v/>
      </c>
      <c r="Q77" s="5">
        <f>IF($B77="","",MAX(0,IF($O77&lt;&gt;"",$O77,TODAY())-INT($B77)))</f>
        <v/>
      </c>
      <c r="R77" s="2" t="n"/>
      <c r="S77" s="2" t="n"/>
      <c r="T77" s="2" t="n"/>
      <c r="U77" s="7" t="n"/>
      <c r="V77" s="4" t="n"/>
    </row>
    <row r="78">
      <c r="A78" s="2" t="n"/>
      <c r="B78" s="3" t="n"/>
      <c r="C78" s="2" t="n"/>
      <c r="D78" s="2" t="n"/>
      <c r="E78" s="2" t="n"/>
      <c r="F78" s="2" t="n"/>
      <c r="G78" s="4" t="n"/>
      <c r="H78" s="5" t="n"/>
      <c r="I78" s="2" t="n"/>
      <c r="J78" s="3">
        <f>IF($B78="","",$B78+1)</f>
        <v/>
      </c>
      <c r="K78" s="6" t="n"/>
      <c r="L78" s="6">
        <f>IF($B78="","",WORKDAY($B78,5,Feiertage!$A$2:$A$80))</f>
        <v/>
      </c>
      <c r="M78" s="6" t="n"/>
      <c r="N78" s="6">
        <f>IF($B78="","",WORKDAY($B78,10,Feiertage!$A$2:$A$80))</f>
        <v/>
      </c>
      <c r="O78" s="6" t="n"/>
      <c r="P78" s="2">
        <f>IF($B78="","",IF($O78&lt;&gt;"","abgeschlossen",IF(OR(AND($K78="",NOW()&gt;$J78),AND($M78="",TODAY()&gt;$L78),TODAY()&gt;$N78),"überfällig","offen")))</f>
        <v/>
      </c>
      <c r="Q78" s="5">
        <f>IF($B78="","",MAX(0,IF($O78&lt;&gt;"",$O78,TODAY())-INT($B78)))</f>
        <v/>
      </c>
      <c r="R78" s="2" t="n"/>
      <c r="S78" s="2" t="n"/>
      <c r="T78" s="2" t="n"/>
      <c r="U78" s="7" t="n"/>
      <c r="V78" s="4" t="n"/>
    </row>
    <row r="79">
      <c r="A79" s="2" t="n"/>
      <c r="B79" s="3" t="n"/>
      <c r="C79" s="2" t="n"/>
      <c r="D79" s="2" t="n"/>
      <c r="E79" s="2" t="n"/>
      <c r="F79" s="2" t="n"/>
      <c r="G79" s="4" t="n"/>
      <c r="H79" s="5" t="n"/>
      <c r="I79" s="2" t="n"/>
      <c r="J79" s="3">
        <f>IF($B79="","",$B79+1)</f>
        <v/>
      </c>
      <c r="K79" s="6" t="n"/>
      <c r="L79" s="6">
        <f>IF($B79="","",WORKDAY($B79,5,Feiertage!$A$2:$A$80))</f>
        <v/>
      </c>
      <c r="M79" s="6" t="n"/>
      <c r="N79" s="6">
        <f>IF($B79="","",WORKDAY($B79,10,Feiertage!$A$2:$A$80))</f>
        <v/>
      </c>
      <c r="O79" s="6" t="n"/>
      <c r="P79" s="2">
        <f>IF($B79="","",IF($O79&lt;&gt;"","abgeschlossen",IF(OR(AND($K79="",NOW()&gt;$J79),AND($M79="",TODAY()&gt;$L79),TODAY()&gt;$N79),"überfällig","offen")))</f>
        <v/>
      </c>
      <c r="Q79" s="5">
        <f>IF($B79="","",MAX(0,IF($O79&lt;&gt;"",$O79,TODAY())-INT($B79)))</f>
        <v/>
      </c>
      <c r="R79" s="2" t="n"/>
      <c r="S79" s="2" t="n"/>
      <c r="T79" s="2" t="n"/>
      <c r="U79" s="7" t="n"/>
      <c r="V79" s="4" t="n"/>
    </row>
    <row r="80">
      <c r="A80" s="2" t="n"/>
      <c r="B80" s="3" t="n"/>
      <c r="C80" s="2" t="n"/>
      <c r="D80" s="2" t="n"/>
      <c r="E80" s="2" t="n"/>
      <c r="F80" s="2" t="n"/>
      <c r="G80" s="4" t="n"/>
      <c r="H80" s="5" t="n"/>
      <c r="I80" s="2" t="n"/>
      <c r="J80" s="3">
        <f>IF($B80="","",$B80+1)</f>
        <v/>
      </c>
      <c r="K80" s="6" t="n"/>
      <c r="L80" s="6">
        <f>IF($B80="","",WORKDAY($B80,5,Feiertage!$A$2:$A$80))</f>
        <v/>
      </c>
      <c r="M80" s="6" t="n"/>
      <c r="N80" s="6">
        <f>IF($B80="","",WORKDAY($B80,10,Feiertage!$A$2:$A$80))</f>
        <v/>
      </c>
      <c r="O80" s="6" t="n"/>
      <c r="P80" s="2">
        <f>IF($B80="","",IF($O80&lt;&gt;"","abgeschlossen",IF(OR(AND($K80="",NOW()&gt;$J80),AND($M80="",TODAY()&gt;$L80),TODAY()&gt;$N80),"überfällig","offen")))</f>
        <v/>
      </c>
      <c r="Q80" s="5">
        <f>IF($B80="","",MAX(0,IF($O80&lt;&gt;"",$O80,TODAY())-INT($B80)))</f>
        <v/>
      </c>
      <c r="R80" s="2" t="n"/>
      <c r="S80" s="2" t="n"/>
      <c r="T80" s="2" t="n"/>
      <c r="U80" s="7" t="n"/>
      <c r="V80" s="4" t="n"/>
    </row>
    <row r="81">
      <c r="A81" s="2" t="n"/>
      <c r="B81" s="3" t="n"/>
      <c r="C81" s="2" t="n"/>
      <c r="D81" s="2" t="n"/>
      <c r="E81" s="2" t="n"/>
      <c r="F81" s="2" t="n"/>
      <c r="G81" s="4" t="n"/>
      <c r="H81" s="5" t="n"/>
      <c r="I81" s="2" t="n"/>
      <c r="J81" s="3">
        <f>IF($B81="","",$B81+1)</f>
        <v/>
      </c>
      <c r="K81" s="6" t="n"/>
      <c r="L81" s="6">
        <f>IF($B81="","",WORKDAY($B81,5,Feiertage!$A$2:$A$80))</f>
        <v/>
      </c>
      <c r="M81" s="6" t="n"/>
      <c r="N81" s="6">
        <f>IF($B81="","",WORKDAY($B81,10,Feiertage!$A$2:$A$80))</f>
        <v/>
      </c>
      <c r="O81" s="6" t="n"/>
      <c r="P81" s="2">
        <f>IF($B81="","",IF($O81&lt;&gt;"","abgeschlossen",IF(OR(AND($K81="",NOW()&gt;$J81),AND($M81="",TODAY()&gt;$L81),TODAY()&gt;$N81),"überfällig","offen")))</f>
        <v/>
      </c>
      <c r="Q81" s="5">
        <f>IF($B81="","",MAX(0,IF($O81&lt;&gt;"",$O81,TODAY())-INT($B81)))</f>
        <v/>
      </c>
      <c r="R81" s="2" t="n"/>
      <c r="S81" s="2" t="n"/>
      <c r="T81" s="2" t="n"/>
      <c r="U81" s="7" t="n"/>
      <c r="V81" s="4" t="n"/>
    </row>
    <row r="82">
      <c r="A82" s="2" t="n"/>
      <c r="B82" s="3" t="n"/>
      <c r="C82" s="2" t="n"/>
      <c r="D82" s="2" t="n"/>
      <c r="E82" s="2" t="n"/>
      <c r="F82" s="2" t="n"/>
      <c r="G82" s="4" t="n"/>
      <c r="H82" s="5" t="n"/>
      <c r="I82" s="2" t="n"/>
      <c r="J82" s="3">
        <f>IF($B82="","",$B82+1)</f>
        <v/>
      </c>
      <c r="K82" s="6" t="n"/>
      <c r="L82" s="6">
        <f>IF($B82="","",WORKDAY($B82,5,Feiertage!$A$2:$A$80))</f>
        <v/>
      </c>
      <c r="M82" s="6" t="n"/>
      <c r="N82" s="6">
        <f>IF($B82="","",WORKDAY($B82,10,Feiertage!$A$2:$A$80))</f>
        <v/>
      </c>
      <c r="O82" s="6" t="n"/>
      <c r="P82" s="2">
        <f>IF($B82="","",IF($O82&lt;&gt;"","abgeschlossen",IF(OR(AND($K82="",NOW()&gt;$J82),AND($M82="",TODAY()&gt;$L82),TODAY()&gt;$N82),"überfällig","offen")))</f>
        <v/>
      </c>
      <c r="Q82" s="5">
        <f>IF($B82="","",MAX(0,IF($O82&lt;&gt;"",$O82,TODAY())-INT($B82)))</f>
        <v/>
      </c>
      <c r="R82" s="2" t="n"/>
      <c r="S82" s="2" t="n"/>
      <c r="T82" s="2" t="n"/>
      <c r="U82" s="7" t="n"/>
      <c r="V82" s="4" t="n"/>
    </row>
    <row r="83">
      <c r="A83" s="2" t="n"/>
      <c r="B83" s="3" t="n"/>
      <c r="C83" s="2" t="n"/>
      <c r="D83" s="2" t="n"/>
      <c r="E83" s="2" t="n"/>
      <c r="F83" s="2" t="n"/>
      <c r="G83" s="4" t="n"/>
      <c r="H83" s="5" t="n"/>
      <c r="I83" s="2" t="n"/>
      <c r="J83" s="3">
        <f>IF($B83="","",$B83+1)</f>
        <v/>
      </c>
      <c r="K83" s="6" t="n"/>
      <c r="L83" s="6">
        <f>IF($B83="","",WORKDAY($B83,5,Feiertage!$A$2:$A$80))</f>
        <v/>
      </c>
      <c r="M83" s="6" t="n"/>
      <c r="N83" s="6">
        <f>IF($B83="","",WORKDAY($B83,10,Feiertage!$A$2:$A$80))</f>
        <v/>
      </c>
      <c r="O83" s="6" t="n"/>
      <c r="P83" s="2">
        <f>IF($B83="","",IF($O83&lt;&gt;"","abgeschlossen",IF(OR(AND($K83="",NOW()&gt;$J83),AND($M83="",TODAY()&gt;$L83),TODAY()&gt;$N83),"überfällig","offen")))</f>
        <v/>
      </c>
      <c r="Q83" s="5">
        <f>IF($B83="","",MAX(0,IF($O83&lt;&gt;"",$O83,TODAY())-INT($B83)))</f>
        <v/>
      </c>
      <c r="R83" s="2" t="n"/>
      <c r="S83" s="2" t="n"/>
      <c r="T83" s="2" t="n"/>
      <c r="U83" s="7" t="n"/>
      <c r="V83" s="4" t="n"/>
    </row>
    <row r="84">
      <c r="A84" s="2" t="n"/>
      <c r="B84" s="3" t="n"/>
      <c r="C84" s="2" t="n"/>
      <c r="D84" s="2" t="n"/>
      <c r="E84" s="2" t="n"/>
      <c r="F84" s="2" t="n"/>
      <c r="G84" s="4" t="n"/>
      <c r="H84" s="5" t="n"/>
      <c r="I84" s="2" t="n"/>
      <c r="J84" s="3">
        <f>IF($B84="","",$B84+1)</f>
        <v/>
      </c>
      <c r="K84" s="6" t="n"/>
      <c r="L84" s="6">
        <f>IF($B84="","",WORKDAY($B84,5,Feiertage!$A$2:$A$80))</f>
        <v/>
      </c>
      <c r="M84" s="6" t="n"/>
      <c r="N84" s="6">
        <f>IF($B84="","",WORKDAY($B84,10,Feiertage!$A$2:$A$80))</f>
        <v/>
      </c>
      <c r="O84" s="6" t="n"/>
      <c r="P84" s="2">
        <f>IF($B84="","",IF($O84&lt;&gt;"","abgeschlossen",IF(OR(AND($K84="",NOW()&gt;$J84),AND($M84="",TODAY()&gt;$L84),TODAY()&gt;$N84),"überfällig","offen")))</f>
        <v/>
      </c>
      <c r="Q84" s="5">
        <f>IF($B84="","",MAX(0,IF($O84&lt;&gt;"",$O84,TODAY())-INT($B84)))</f>
        <v/>
      </c>
      <c r="R84" s="2" t="n"/>
      <c r="S84" s="2" t="n"/>
      <c r="T84" s="2" t="n"/>
      <c r="U84" s="7" t="n"/>
      <c r="V84" s="4" t="n"/>
    </row>
    <row r="85">
      <c r="A85" s="2" t="n"/>
      <c r="B85" s="3" t="n"/>
      <c r="C85" s="2" t="n"/>
      <c r="D85" s="2" t="n"/>
      <c r="E85" s="2" t="n"/>
      <c r="F85" s="2" t="n"/>
      <c r="G85" s="4" t="n"/>
      <c r="H85" s="5" t="n"/>
      <c r="I85" s="2" t="n"/>
      <c r="J85" s="3">
        <f>IF($B85="","",$B85+1)</f>
        <v/>
      </c>
      <c r="K85" s="6" t="n"/>
      <c r="L85" s="6">
        <f>IF($B85="","",WORKDAY($B85,5,Feiertage!$A$2:$A$80))</f>
        <v/>
      </c>
      <c r="M85" s="6" t="n"/>
      <c r="N85" s="6">
        <f>IF($B85="","",WORKDAY($B85,10,Feiertage!$A$2:$A$80))</f>
        <v/>
      </c>
      <c r="O85" s="6" t="n"/>
      <c r="P85" s="2">
        <f>IF($B85="","",IF($O85&lt;&gt;"","abgeschlossen",IF(OR(AND($K85="",NOW()&gt;$J85),AND($M85="",TODAY()&gt;$L85),TODAY()&gt;$N85),"überfällig","offen")))</f>
        <v/>
      </c>
      <c r="Q85" s="5">
        <f>IF($B85="","",MAX(0,IF($O85&lt;&gt;"",$O85,TODAY())-INT($B85)))</f>
        <v/>
      </c>
      <c r="R85" s="2" t="n"/>
      <c r="S85" s="2" t="n"/>
      <c r="T85" s="2" t="n"/>
      <c r="U85" s="7" t="n"/>
      <c r="V85" s="4" t="n"/>
    </row>
    <row r="86">
      <c r="A86" s="2" t="n"/>
      <c r="B86" s="3" t="n"/>
      <c r="C86" s="2" t="n"/>
      <c r="D86" s="2" t="n"/>
      <c r="E86" s="2" t="n"/>
      <c r="F86" s="2" t="n"/>
      <c r="G86" s="4" t="n"/>
      <c r="H86" s="5" t="n"/>
      <c r="I86" s="2" t="n"/>
      <c r="J86" s="3">
        <f>IF($B86="","",$B86+1)</f>
        <v/>
      </c>
      <c r="K86" s="6" t="n"/>
      <c r="L86" s="6">
        <f>IF($B86="","",WORKDAY($B86,5,Feiertage!$A$2:$A$80))</f>
        <v/>
      </c>
      <c r="M86" s="6" t="n"/>
      <c r="N86" s="6">
        <f>IF($B86="","",WORKDAY($B86,10,Feiertage!$A$2:$A$80))</f>
        <v/>
      </c>
      <c r="O86" s="6" t="n"/>
      <c r="P86" s="2">
        <f>IF($B86="","",IF($O86&lt;&gt;"","abgeschlossen",IF(OR(AND($K86="",NOW()&gt;$J86),AND($M86="",TODAY()&gt;$L86),TODAY()&gt;$N86),"überfällig","offen")))</f>
        <v/>
      </c>
      <c r="Q86" s="5">
        <f>IF($B86="","",MAX(0,IF($O86&lt;&gt;"",$O86,TODAY())-INT($B86)))</f>
        <v/>
      </c>
      <c r="R86" s="2" t="n"/>
      <c r="S86" s="2" t="n"/>
      <c r="T86" s="2" t="n"/>
      <c r="U86" s="7" t="n"/>
      <c r="V86" s="4" t="n"/>
    </row>
    <row r="87">
      <c r="A87" s="2" t="n"/>
      <c r="B87" s="3" t="n"/>
      <c r="C87" s="2" t="n"/>
      <c r="D87" s="2" t="n"/>
      <c r="E87" s="2" t="n"/>
      <c r="F87" s="2" t="n"/>
      <c r="G87" s="4" t="n"/>
      <c r="H87" s="5" t="n"/>
      <c r="I87" s="2" t="n"/>
      <c r="J87" s="3">
        <f>IF($B87="","",$B87+1)</f>
        <v/>
      </c>
      <c r="K87" s="6" t="n"/>
      <c r="L87" s="6">
        <f>IF($B87="","",WORKDAY($B87,5,Feiertage!$A$2:$A$80))</f>
        <v/>
      </c>
      <c r="M87" s="6" t="n"/>
      <c r="N87" s="6">
        <f>IF($B87="","",WORKDAY($B87,10,Feiertage!$A$2:$A$80))</f>
        <v/>
      </c>
      <c r="O87" s="6" t="n"/>
      <c r="P87" s="2">
        <f>IF($B87="","",IF($O87&lt;&gt;"","abgeschlossen",IF(OR(AND($K87="",NOW()&gt;$J87),AND($M87="",TODAY()&gt;$L87),TODAY()&gt;$N87),"überfällig","offen")))</f>
        <v/>
      </c>
      <c r="Q87" s="5">
        <f>IF($B87="","",MAX(0,IF($O87&lt;&gt;"",$O87,TODAY())-INT($B87)))</f>
        <v/>
      </c>
      <c r="R87" s="2" t="n"/>
      <c r="S87" s="2" t="n"/>
      <c r="T87" s="2" t="n"/>
      <c r="U87" s="7" t="n"/>
      <c r="V87" s="4" t="n"/>
    </row>
    <row r="88">
      <c r="A88" s="2" t="n"/>
      <c r="B88" s="3" t="n"/>
      <c r="C88" s="2" t="n"/>
      <c r="D88" s="2" t="n"/>
      <c r="E88" s="2" t="n"/>
      <c r="F88" s="2" t="n"/>
      <c r="G88" s="4" t="n"/>
      <c r="H88" s="5" t="n"/>
      <c r="I88" s="2" t="n"/>
      <c r="J88" s="3">
        <f>IF($B88="","",$B88+1)</f>
        <v/>
      </c>
      <c r="K88" s="6" t="n"/>
      <c r="L88" s="6">
        <f>IF($B88="","",WORKDAY($B88,5,Feiertage!$A$2:$A$80))</f>
        <v/>
      </c>
      <c r="M88" s="6" t="n"/>
      <c r="N88" s="6">
        <f>IF($B88="","",WORKDAY($B88,10,Feiertage!$A$2:$A$80))</f>
        <v/>
      </c>
      <c r="O88" s="6" t="n"/>
      <c r="P88" s="2">
        <f>IF($B88="","",IF($O88&lt;&gt;"","abgeschlossen",IF(OR(AND($K88="",NOW()&gt;$J88),AND($M88="",TODAY()&gt;$L88),TODAY()&gt;$N88),"überfällig","offen")))</f>
        <v/>
      </c>
      <c r="Q88" s="5">
        <f>IF($B88="","",MAX(0,IF($O88&lt;&gt;"",$O88,TODAY())-INT($B88)))</f>
        <v/>
      </c>
      <c r="R88" s="2" t="n"/>
      <c r="S88" s="2" t="n"/>
      <c r="T88" s="2" t="n"/>
      <c r="U88" s="7" t="n"/>
      <c r="V88" s="4" t="n"/>
    </row>
    <row r="89">
      <c r="A89" s="2" t="n"/>
      <c r="B89" s="3" t="n"/>
      <c r="C89" s="2" t="n"/>
      <c r="D89" s="2" t="n"/>
      <c r="E89" s="2" t="n"/>
      <c r="F89" s="2" t="n"/>
      <c r="G89" s="4" t="n"/>
      <c r="H89" s="5" t="n"/>
      <c r="I89" s="2" t="n"/>
      <c r="J89" s="3">
        <f>IF($B89="","",$B89+1)</f>
        <v/>
      </c>
      <c r="K89" s="6" t="n"/>
      <c r="L89" s="6">
        <f>IF($B89="","",WORKDAY($B89,5,Feiertage!$A$2:$A$80))</f>
        <v/>
      </c>
      <c r="M89" s="6" t="n"/>
      <c r="N89" s="6">
        <f>IF($B89="","",WORKDAY($B89,10,Feiertage!$A$2:$A$80))</f>
        <v/>
      </c>
      <c r="O89" s="6" t="n"/>
      <c r="P89" s="2">
        <f>IF($B89="","",IF($O89&lt;&gt;"","abgeschlossen",IF(OR(AND($K89="",NOW()&gt;$J89),AND($M89="",TODAY()&gt;$L89),TODAY()&gt;$N89),"überfällig","offen")))</f>
        <v/>
      </c>
      <c r="Q89" s="5">
        <f>IF($B89="","",MAX(0,IF($O89&lt;&gt;"",$O89,TODAY())-INT($B89)))</f>
        <v/>
      </c>
      <c r="R89" s="2" t="n"/>
      <c r="S89" s="2" t="n"/>
      <c r="T89" s="2" t="n"/>
      <c r="U89" s="7" t="n"/>
      <c r="V89" s="4" t="n"/>
    </row>
    <row r="90">
      <c r="A90" s="2" t="n"/>
      <c r="B90" s="3" t="n"/>
      <c r="C90" s="2" t="n"/>
      <c r="D90" s="2" t="n"/>
      <c r="E90" s="2" t="n"/>
      <c r="F90" s="2" t="n"/>
      <c r="G90" s="4" t="n"/>
      <c r="H90" s="5" t="n"/>
      <c r="I90" s="2" t="n"/>
      <c r="J90" s="3">
        <f>IF($B90="","",$B90+1)</f>
        <v/>
      </c>
      <c r="K90" s="6" t="n"/>
      <c r="L90" s="6">
        <f>IF($B90="","",WORKDAY($B90,5,Feiertage!$A$2:$A$80))</f>
        <v/>
      </c>
      <c r="M90" s="6" t="n"/>
      <c r="N90" s="6">
        <f>IF($B90="","",WORKDAY($B90,10,Feiertage!$A$2:$A$80))</f>
        <v/>
      </c>
      <c r="O90" s="6" t="n"/>
      <c r="P90" s="2">
        <f>IF($B90="","",IF($O90&lt;&gt;"","abgeschlossen",IF(OR(AND($K90="",NOW()&gt;$J90),AND($M90="",TODAY()&gt;$L90),TODAY()&gt;$N90),"überfällig","offen")))</f>
        <v/>
      </c>
      <c r="Q90" s="5">
        <f>IF($B90="","",MAX(0,IF($O90&lt;&gt;"",$O90,TODAY())-INT($B90)))</f>
        <v/>
      </c>
      <c r="R90" s="2" t="n"/>
      <c r="S90" s="2" t="n"/>
      <c r="T90" s="2" t="n"/>
      <c r="U90" s="7" t="n"/>
      <c r="V90" s="4" t="n"/>
    </row>
    <row r="91">
      <c r="A91" s="2" t="n"/>
      <c r="B91" s="3" t="n"/>
      <c r="C91" s="2" t="n"/>
      <c r="D91" s="2" t="n"/>
      <c r="E91" s="2" t="n"/>
      <c r="F91" s="2" t="n"/>
      <c r="G91" s="4" t="n"/>
      <c r="H91" s="5" t="n"/>
      <c r="I91" s="2" t="n"/>
      <c r="J91" s="3">
        <f>IF($B91="","",$B91+1)</f>
        <v/>
      </c>
      <c r="K91" s="6" t="n"/>
      <c r="L91" s="6">
        <f>IF($B91="","",WORKDAY($B91,5,Feiertage!$A$2:$A$80))</f>
        <v/>
      </c>
      <c r="M91" s="6" t="n"/>
      <c r="N91" s="6">
        <f>IF($B91="","",WORKDAY($B91,10,Feiertage!$A$2:$A$80))</f>
        <v/>
      </c>
      <c r="O91" s="6" t="n"/>
      <c r="P91" s="2">
        <f>IF($B91="","",IF($O91&lt;&gt;"","abgeschlossen",IF(OR(AND($K91="",NOW()&gt;$J91),AND($M91="",TODAY()&gt;$L91),TODAY()&gt;$N91),"überfällig","offen")))</f>
        <v/>
      </c>
      <c r="Q91" s="5">
        <f>IF($B91="","",MAX(0,IF($O91&lt;&gt;"",$O91,TODAY())-INT($B91)))</f>
        <v/>
      </c>
      <c r="R91" s="2" t="n"/>
      <c r="S91" s="2" t="n"/>
      <c r="T91" s="2" t="n"/>
      <c r="U91" s="7" t="n"/>
      <c r="V91" s="4" t="n"/>
    </row>
    <row r="92">
      <c r="A92" s="2" t="n"/>
      <c r="B92" s="3" t="n"/>
      <c r="C92" s="2" t="n"/>
      <c r="D92" s="2" t="n"/>
      <c r="E92" s="2" t="n"/>
      <c r="F92" s="2" t="n"/>
      <c r="G92" s="4" t="n"/>
      <c r="H92" s="5" t="n"/>
      <c r="I92" s="2" t="n"/>
      <c r="J92" s="3">
        <f>IF($B92="","",$B92+1)</f>
        <v/>
      </c>
      <c r="K92" s="6" t="n"/>
      <c r="L92" s="6">
        <f>IF($B92="","",WORKDAY($B92,5,Feiertage!$A$2:$A$80))</f>
        <v/>
      </c>
      <c r="M92" s="6" t="n"/>
      <c r="N92" s="6">
        <f>IF($B92="","",WORKDAY($B92,10,Feiertage!$A$2:$A$80))</f>
        <v/>
      </c>
      <c r="O92" s="6" t="n"/>
      <c r="P92" s="2">
        <f>IF($B92="","",IF($O92&lt;&gt;"","abgeschlossen",IF(OR(AND($K92="",NOW()&gt;$J92),AND($M92="",TODAY()&gt;$L92),TODAY()&gt;$N92),"überfällig","offen")))</f>
        <v/>
      </c>
      <c r="Q92" s="5">
        <f>IF($B92="","",MAX(0,IF($O92&lt;&gt;"",$O92,TODAY())-INT($B92)))</f>
        <v/>
      </c>
      <c r="R92" s="2" t="n"/>
      <c r="S92" s="2" t="n"/>
      <c r="T92" s="2" t="n"/>
      <c r="U92" s="7" t="n"/>
      <c r="V92" s="4" t="n"/>
    </row>
    <row r="93">
      <c r="A93" s="2" t="n"/>
      <c r="B93" s="3" t="n"/>
      <c r="C93" s="2" t="n"/>
      <c r="D93" s="2" t="n"/>
      <c r="E93" s="2" t="n"/>
      <c r="F93" s="2" t="n"/>
      <c r="G93" s="4" t="n"/>
      <c r="H93" s="5" t="n"/>
      <c r="I93" s="2" t="n"/>
      <c r="J93" s="3">
        <f>IF($B93="","",$B93+1)</f>
        <v/>
      </c>
      <c r="K93" s="6" t="n"/>
      <c r="L93" s="6">
        <f>IF($B93="","",WORKDAY($B93,5,Feiertage!$A$2:$A$80))</f>
        <v/>
      </c>
      <c r="M93" s="6" t="n"/>
      <c r="N93" s="6">
        <f>IF($B93="","",WORKDAY($B93,10,Feiertage!$A$2:$A$80))</f>
        <v/>
      </c>
      <c r="O93" s="6" t="n"/>
      <c r="P93" s="2">
        <f>IF($B93="","",IF($O93&lt;&gt;"","abgeschlossen",IF(OR(AND($K93="",NOW()&gt;$J93),AND($M93="",TODAY()&gt;$L93),TODAY()&gt;$N93),"überfällig","offen")))</f>
        <v/>
      </c>
      <c r="Q93" s="5">
        <f>IF($B93="","",MAX(0,IF($O93&lt;&gt;"",$O93,TODAY())-INT($B93)))</f>
        <v/>
      </c>
      <c r="R93" s="2" t="n"/>
      <c r="S93" s="2" t="n"/>
      <c r="T93" s="2" t="n"/>
      <c r="U93" s="7" t="n"/>
      <c r="V93" s="4" t="n"/>
    </row>
    <row r="94">
      <c r="A94" s="2" t="n"/>
      <c r="B94" s="3" t="n"/>
      <c r="C94" s="2" t="n"/>
      <c r="D94" s="2" t="n"/>
      <c r="E94" s="2" t="n"/>
      <c r="F94" s="2" t="n"/>
      <c r="G94" s="4" t="n"/>
      <c r="H94" s="5" t="n"/>
      <c r="I94" s="2" t="n"/>
      <c r="J94" s="3">
        <f>IF($B94="","",$B94+1)</f>
        <v/>
      </c>
      <c r="K94" s="6" t="n"/>
      <c r="L94" s="6">
        <f>IF($B94="","",WORKDAY($B94,5,Feiertage!$A$2:$A$80))</f>
        <v/>
      </c>
      <c r="M94" s="6" t="n"/>
      <c r="N94" s="6">
        <f>IF($B94="","",WORKDAY($B94,10,Feiertage!$A$2:$A$80))</f>
        <v/>
      </c>
      <c r="O94" s="6" t="n"/>
      <c r="P94" s="2">
        <f>IF($B94="","",IF($O94&lt;&gt;"","abgeschlossen",IF(OR(AND($K94="",NOW()&gt;$J94),AND($M94="",TODAY()&gt;$L94),TODAY()&gt;$N94),"überfällig","offen")))</f>
        <v/>
      </c>
      <c r="Q94" s="5">
        <f>IF($B94="","",MAX(0,IF($O94&lt;&gt;"",$O94,TODAY())-INT($B94)))</f>
        <v/>
      </c>
      <c r="R94" s="2" t="n"/>
      <c r="S94" s="2" t="n"/>
      <c r="T94" s="2" t="n"/>
      <c r="U94" s="7" t="n"/>
      <c r="V94" s="4" t="n"/>
    </row>
    <row r="95">
      <c r="A95" s="2" t="n"/>
      <c r="B95" s="3" t="n"/>
      <c r="C95" s="2" t="n"/>
      <c r="D95" s="2" t="n"/>
      <c r="E95" s="2" t="n"/>
      <c r="F95" s="2" t="n"/>
      <c r="G95" s="4" t="n"/>
      <c r="H95" s="5" t="n"/>
      <c r="I95" s="2" t="n"/>
      <c r="J95" s="3">
        <f>IF($B95="","",$B95+1)</f>
        <v/>
      </c>
      <c r="K95" s="6" t="n"/>
      <c r="L95" s="6">
        <f>IF($B95="","",WORKDAY($B95,5,Feiertage!$A$2:$A$80))</f>
        <v/>
      </c>
      <c r="M95" s="6" t="n"/>
      <c r="N95" s="6">
        <f>IF($B95="","",WORKDAY($B95,10,Feiertage!$A$2:$A$80))</f>
        <v/>
      </c>
      <c r="O95" s="6" t="n"/>
      <c r="P95" s="2">
        <f>IF($B95="","",IF($O95&lt;&gt;"","abgeschlossen",IF(OR(AND($K95="",NOW()&gt;$J95),AND($M95="",TODAY()&gt;$L95),TODAY()&gt;$N95),"überfällig","offen")))</f>
        <v/>
      </c>
      <c r="Q95" s="5">
        <f>IF($B95="","",MAX(0,IF($O95&lt;&gt;"",$O95,TODAY())-INT($B95)))</f>
        <v/>
      </c>
      <c r="R95" s="2" t="n"/>
      <c r="S95" s="2" t="n"/>
      <c r="T95" s="2" t="n"/>
      <c r="U95" s="7" t="n"/>
      <c r="V95" s="4" t="n"/>
    </row>
    <row r="96">
      <c r="A96" s="2" t="n"/>
      <c r="B96" s="3" t="n"/>
      <c r="C96" s="2" t="n"/>
      <c r="D96" s="2" t="n"/>
      <c r="E96" s="2" t="n"/>
      <c r="F96" s="2" t="n"/>
      <c r="G96" s="4" t="n"/>
      <c r="H96" s="5" t="n"/>
      <c r="I96" s="2" t="n"/>
      <c r="J96" s="3">
        <f>IF($B96="","",$B96+1)</f>
        <v/>
      </c>
      <c r="K96" s="6" t="n"/>
      <c r="L96" s="6">
        <f>IF($B96="","",WORKDAY($B96,5,Feiertage!$A$2:$A$80))</f>
        <v/>
      </c>
      <c r="M96" s="6" t="n"/>
      <c r="N96" s="6">
        <f>IF($B96="","",WORKDAY($B96,10,Feiertage!$A$2:$A$80))</f>
        <v/>
      </c>
      <c r="O96" s="6" t="n"/>
      <c r="P96" s="2">
        <f>IF($B96="","",IF($O96&lt;&gt;"","abgeschlossen",IF(OR(AND($K96="",NOW()&gt;$J96),AND($M96="",TODAY()&gt;$L96),TODAY()&gt;$N96),"überfällig","offen")))</f>
        <v/>
      </c>
      <c r="Q96" s="5">
        <f>IF($B96="","",MAX(0,IF($O96&lt;&gt;"",$O96,TODAY())-INT($B96)))</f>
        <v/>
      </c>
      <c r="R96" s="2" t="n"/>
      <c r="S96" s="2" t="n"/>
      <c r="T96" s="2" t="n"/>
      <c r="U96" s="7" t="n"/>
      <c r="V96" s="4" t="n"/>
    </row>
    <row r="97">
      <c r="A97" s="2" t="n"/>
      <c r="B97" s="3" t="n"/>
      <c r="C97" s="2" t="n"/>
      <c r="D97" s="2" t="n"/>
      <c r="E97" s="2" t="n"/>
      <c r="F97" s="2" t="n"/>
      <c r="G97" s="4" t="n"/>
      <c r="H97" s="5" t="n"/>
      <c r="I97" s="2" t="n"/>
      <c r="J97" s="3">
        <f>IF($B97="","",$B97+1)</f>
        <v/>
      </c>
      <c r="K97" s="6" t="n"/>
      <c r="L97" s="6">
        <f>IF($B97="","",WORKDAY($B97,5,Feiertage!$A$2:$A$80))</f>
        <v/>
      </c>
      <c r="M97" s="6" t="n"/>
      <c r="N97" s="6">
        <f>IF($B97="","",WORKDAY($B97,10,Feiertage!$A$2:$A$80))</f>
        <v/>
      </c>
      <c r="O97" s="6" t="n"/>
      <c r="P97" s="2">
        <f>IF($B97="","",IF($O97&lt;&gt;"","abgeschlossen",IF(OR(AND($K97="",NOW()&gt;$J97),AND($M97="",TODAY()&gt;$L97),TODAY()&gt;$N97),"überfällig","offen")))</f>
        <v/>
      </c>
      <c r="Q97" s="5">
        <f>IF($B97="","",MAX(0,IF($O97&lt;&gt;"",$O97,TODAY())-INT($B97)))</f>
        <v/>
      </c>
      <c r="R97" s="2" t="n"/>
      <c r="S97" s="2" t="n"/>
      <c r="T97" s="2" t="n"/>
      <c r="U97" s="7" t="n"/>
      <c r="V97" s="4" t="n"/>
    </row>
    <row r="98">
      <c r="A98" s="2" t="n"/>
      <c r="B98" s="3" t="n"/>
      <c r="C98" s="2" t="n"/>
      <c r="D98" s="2" t="n"/>
      <c r="E98" s="2" t="n"/>
      <c r="F98" s="2" t="n"/>
      <c r="G98" s="4" t="n"/>
      <c r="H98" s="5" t="n"/>
      <c r="I98" s="2" t="n"/>
      <c r="J98" s="3">
        <f>IF($B98="","",$B98+1)</f>
        <v/>
      </c>
      <c r="K98" s="6" t="n"/>
      <c r="L98" s="6">
        <f>IF($B98="","",WORKDAY($B98,5,Feiertage!$A$2:$A$80))</f>
        <v/>
      </c>
      <c r="M98" s="6" t="n"/>
      <c r="N98" s="6">
        <f>IF($B98="","",WORKDAY($B98,10,Feiertage!$A$2:$A$80))</f>
        <v/>
      </c>
      <c r="O98" s="6" t="n"/>
      <c r="P98" s="2">
        <f>IF($B98="","",IF($O98&lt;&gt;"","abgeschlossen",IF(OR(AND($K98="",NOW()&gt;$J98),AND($M98="",TODAY()&gt;$L98),TODAY()&gt;$N98),"überfällig","offen")))</f>
        <v/>
      </c>
      <c r="Q98" s="5">
        <f>IF($B98="","",MAX(0,IF($O98&lt;&gt;"",$O98,TODAY())-INT($B98)))</f>
        <v/>
      </c>
      <c r="R98" s="2" t="n"/>
      <c r="S98" s="2" t="n"/>
      <c r="T98" s="2" t="n"/>
      <c r="U98" s="7" t="n"/>
      <c r="V98" s="4" t="n"/>
    </row>
    <row r="99">
      <c r="A99" s="2" t="n"/>
      <c r="B99" s="3" t="n"/>
      <c r="C99" s="2" t="n"/>
      <c r="D99" s="2" t="n"/>
      <c r="E99" s="2" t="n"/>
      <c r="F99" s="2" t="n"/>
      <c r="G99" s="4" t="n"/>
      <c r="H99" s="5" t="n"/>
      <c r="I99" s="2" t="n"/>
      <c r="J99" s="3">
        <f>IF($B99="","",$B99+1)</f>
        <v/>
      </c>
      <c r="K99" s="6" t="n"/>
      <c r="L99" s="6">
        <f>IF($B99="","",WORKDAY($B99,5,Feiertage!$A$2:$A$80))</f>
        <v/>
      </c>
      <c r="M99" s="6" t="n"/>
      <c r="N99" s="6">
        <f>IF($B99="","",WORKDAY($B99,10,Feiertage!$A$2:$A$80))</f>
        <v/>
      </c>
      <c r="O99" s="6" t="n"/>
      <c r="P99" s="2">
        <f>IF($B99="","",IF($O99&lt;&gt;"","abgeschlossen",IF(OR(AND($K99="",NOW()&gt;$J99),AND($M99="",TODAY()&gt;$L99),TODAY()&gt;$N99),"überfällig","offen")))</f>
        <v/>
      </c>
      <c r="Q99" s="5">
        <f>IF($B99="","",MAX(0,IF($O99&lt;&gt;"",$O99,TODAY())-INT($B99)))</f>
        <v/>
      </c>
      <c r="R99" s="2" t="n"/>
      <c r="S99" s="2" t="n"/>
      <c r="T99" s="2" t="n"/>
      <c r="U99" s="7" t="n"/>
      <c r="V99" s="4" t="n"/>
    </row>
    <row r="100">
      <c r="A100" s="2" t="n"/>
      <c r="B100" s="3" t="n"/>
      <c r="C100" s="2" t="n"/>
      <c r="D100" s="2" t="n"/>
      <c r="E100" s="2" t="n"/>
      <c r="F100" s="2" t="n"/>
      <c r="G100" s="4" t="n"/>
      <c r="H100" s="5" t="n"/>
      <c r="I100" s="2" t="n"/>
      <c r="J100" s="3">
        <f>IF($B100="","",$B100+1)</f>
        <v/>
      </c>
      <c r="K100" s="6" t="n"/>
      <c r="L100" s="6">
        <f>IF($B100="","",WORKDAY($B100,5,Feiertage!$A$2:$A$80))</f>
        <v/>
      </c>
      <c r="M100" s="6" t="n"/>
      <c r="N100" s="6">
        <f>IF($B100="","",WORKDAY($B100,10,Feiertage!$A$2:$A$80))</f>
        <v/>
      </c>
      <c r="O100" s="6" t="n"/>
      <c r="P100" s="2">
        <f>IF($B100="","",IF($O100&lt;&gt;"","abgeschlossen",IF(OR(AND($K100="",NOW()&gt;$J100),AND($M100="",TODAY()&gt;$L100),TODAY()&gt;$N100),"überfällig","offen")))</f>
        <v/>
      </c>
      <c r="Q100" s="5">
        <f>IF($B100="","",MAX(0,IF($O100&lt;&gt;"",$O100,TODAY())-INT($B100)))</f>
        <v/>
      </c>
      <c r="R100" s="2" t="n"/>
      <c r="S100" s="2" t="n"/>
      <c r="T100" s="2" t="n"/>
      <c r="U100" s="7" t="n"/>
      <c r="V100" s="4" t="n"/>
    </row>
    <row r="101">
      <c r="A101" s="2" t="n"/>
      <c r="B101" s="3" t="n"/>
      <c r="C101" s="2" t="n"/>
      <c r="D101" s="2" t="n"/>
      <c r="E101" s="2" t="n"/>
      <c r="F101" s="2" t="n"/>
      <c r="G101" s="4" t="n"/>
      <c r="H101" s="5" t="n"/>
      <c r="I101" s="2" t="n"/>
      <c r="J101" s="3">
        <f>IF($B101="","",$B101+1)</f>
        <v/>
      </c>
      <c r="K101" s="6" t="n"/>
      <c r="L101" s="6">
        <f>IF($B101="","",WORKDAY($B101,5,Feiertage!$A$2:$A$80))</f>
        <v/>
      </c>
      <c r="M101" s="6" t="n"/>
      <c r="N101" s="6">
        <f>IF($B101="","",WORKDAY($B101,10,Feiertage!$A$2:$A$80))</f>
        <v/>
      </c>
      <c r="O101" s="6" t="n"/>
      <c r="P101" s="2">
        <f>IF($B101="","",IF($O101&lt;&gt;"","abgeschlossen",IF(OR(AND($K101="",NOW()&gt;$J101),AND($M101="",TODAY()&gt;$L101),TODAY()&gt;$N101),"überfällig","offen")))</f>
        <v/>
      </c>
      <c r="Q101" s="5">
        <f>IF($B101="","",MAX(0,IF($O101&lt;&gt;"",$O101,TODAY())-INT($B101)))</f>
        <v/>
      </c>
      <c r="R101" s="2" t="n"/>
      <c r="S101" s="2" t="n"/>
      <c r="T101" s="2" t="n"/>
      <c r="U101" s="7" t="n"/>
      <c r="V101" s="4" t="n"/>
    </row>
    <row r="102">
      <c r="A102" s="2" t="n"/>
      <c r="B102" s="3" t="n"/>
      <c r="C102" s="2" t="n"/>
      <c r="D102" s="2" t="n"/>
      <c r="E102" s="2" t="n"/>
      <c r="F102" s="2" t="n"/>
      <c r="G102" s="4" t="n"/>
      <c r="H102" s="5" t="n"/>
      <c r="I102" s="2" t="n"/>
      <c r="J102" s="3">
        <f>IF($B102="","",$B102+1)</f>
        <v/>
      </c>
      <c r="K102" s="6" t="n"/>
      <c r="L102" s="6">
        <f>IF($B102="","",WORKDAY($B102,5,Feiertage!$A$2:$A$80))</f>
        <v/>
      </c>
      <c r="M102" s="6" t="n"/>
      <c r="N102" s="6">
        <f>IF($B102="","",WORKDAY($B102,10,Feiertage!$A$2:$A$80))</f>
        <v/>
      </c>
      <c r="O102" s="6" t="n"/>
      <c r="P102" s="2">
        <f>IF($B102="","",IF($O102&lt;&gt;"","abgeschlossen",IF(OR(AND($K102="",NOW()&gt;$J102),AND($M102="",TODAY()&gt;$L102),TODAY()&gt;$N102),"überfällig","offen")))</f>
        <v/>
      </c>
      <c r="Q102" s="5">
        <f>IF($B102="","",MAX(0,IF($O102&lt;&gt;"",$O102,TODAY())-INT($B102)))</f>
        <v/>
      </c>
      <c r="R102" s="2" t="n"/>
      <c r="S102" s="2" t="n"/>
      <c r="T102" s="2" t="n"/>
      <c r="U102" s="7" t="n"/>
      <c r="V102" s="4" t="n"/>
    </row>
    <row r="103">
      <c r="A103" s="2" t="n"/>
      <c r="B103" s="3" t="n"/>
      <c r="C103" s="2" t="n"/>
      <c r="D103" s="2" t="n"/>
      <c r="E103" s="2" t="n"/>
      <c r="F103" s="2" t="n"/>
      <c r="G103" s="4" t="n"/>
      <c r="H103" s="5" t="n"/>
      <c r="I103" s="2" t="n"/>
      <c r="J103" s="3">
        <f>IF($B103="","",$B103+1)</f>
        <v/>
      </c>
      <c r="K103" s="6" t="n"/>
      <c r="L103" s="6">
        <f>IF($B103="","",WORKDAY($B103,5,Feiertage!$A$2:$A$80))</f>
        <v/>
      </c>
      <c r="M103" s="6" t="n"/>
      <c r="N103" s="6">
        <f>IF($B103="","",WORKDAY($B103,10,Feiertage!$A$2:$A$80))</f>
        <v/>
      </c>
      <c r="O103" s="6" t="n"/>
      <c r="P103" s="2">
        <f>IF($B103="","",IF($O103&lt;&gt;"","abgeschlossen",IF(OR(AND($K103="",NOW()&gt;$J103),AND($M103="",TODAY()&gt;$L103),TODAY()&gt;$N103),"überfällig","offen")))</f>
        <v/>
      </c>
      <c r="Q103" s="5">
        <f>IF($B103="","",MAX(0,IF($O103&lt;&gt;"",$O103,TODAY())-INT($B103)))</f>
        <v/>
      </c>
      <c r="R103" s="2" t="n"/>
      <c r="S103" s="2" t="n"/>
      <c r="T103" s="2" t="n"/>
      <c r="U103" s="7" t="n"/>
      <c r="V103" s="4" t="n"/>
    </row>
    <row r="104">
      <c r="A104" s="2" t="n"/>
      <c r="B104" s="3" t="n"/>
      <c r="C104" s="2" t="n"/>
      <c r="D104" s="2" t="n"/>
      <c r="E104" s="2" t="n"/>
      <c r="F104" s="2" t="n"/>
      <c r="G104" s="4" t="n"/>
      <c r="H104" s="5" t="n"/>
      <c r="I104" s="2" t="n"/>
      <c r="J104" s="3">
        <f>IF($B104="","",$B104+1)</f>
        <v/>
      </c>
      <c r="K104" s="6" t="n"/>
      <c r="L104" s="6">
        <f>IF($B104="","",WORKDAY($B104,5,Feiertage!$A$2:$A$80))</f>
        <v/>
      </c>
      <c r="M104" s="6" t="n"/>
      <c r="N104" s="6">
        <f>IF($B104="","",WORKDAY($B104,10,Feiertage!$A$2:$A$80))</f>
        <v/>
      </c>
      <c r="O104" s="6" t="n"/>
      <c r="P104" s="2">
        <f>IF($B104="","",IF($O104&lt;&gt;"","abgeschlossen",IF(OR(AND($K104="",NOW()&gt;$J104),AND($M104="",TODAY()&gt;$L104),TODAY()&gt;$N104),"überfällig","offen")))</f>
        <v/>
      </c>
      <c r="Q104" s="5">
        <f>IF($B104="","",MAX(0,IF($O104&lt;&gt;"",$O104,TODAY())-INT($B104)))</f>
        <v/>
      </c>
      <c r="R104" s="2" t="n"/>
      <c r="S104" s="2" t="n"/>
      <c r="T104" s="2" t="n"/>
      <c r="U104" s="7" t="n"/>
      <c r="V104" s="4" t="n"/>
    </row>
    <row r="105">
      <c r="A105" s="2" t="n"/>
      <c r="B105" s="3" t="n"/>
      <c r="C105" s="2" t="n"/>
      <c r="D105" s="2" t="n"/>
      <c r="E105" s="2" t="n"/>
      <c r="F105" s="2" t="n"/>
      <c r="G105" s="4" t="n"/>
      <c r="H105" s="5" t="n"/>
      <c r="I105" s="2" t="n"/>
      <c r="J105" s="3">
        <f>IF($B105="","",$B105+1)</f>
        <v/>
      </c>
      <c r="K105" s="6" t="n"/>
      <c r="L105" s="6">
        <f>IF($B105="","",WORKDAY($B105,5,Feiertage!$A$2:$A$80))</f>
        <v/>
      </c>
      <c r="M105" s="6" t="n"/>
      <c r="N105" s="6">
        <f>IF($B105="","",WORKDAY($B105,10,Feiertage!$A$2:$A$80))</f>
        <v/>
      </c>
      <c r="O105" s="6" t="n"/>
      <c r="P105" s="2">
        <f>IF($B105="","",IF($O105&lt;&gt;"","abgeschlossen",IF(OR(AND($K105="",NOW()&gt;$J105),AND($M105="",TODAY()&gt;$L105),TODAY()&gt;$N105),"überfällig","offen")))</f>
        <v/>
      </c>
      <c r="Q105" s="5">
        <f>IF($B105="","",MAX(0,IF($O105&lt;&gt;"",$O105,TODAY())-INT($B105)))</f>
        <v/>
      </c>
      <c r="R105" s="2" t="n"/>
      <c r="S105" s="2" t="n"/>
      <c r="T105" s="2" t="n"/>
      <c r="U105" s="7" t="n"/>
      <c r="V105" s="4" t="n"/>
    </row>
    <row r="106">
      <c r="A106" s="2" t="n"/>
      <c r="B106" s="3" t="n"/>
      <c r="C106" s="2" t="n"/>
      <c r="D106" s="2" t="n"/>
      <c r="E106" s="2" t="n"/>
      <c r="F106" s="2" t="n"/>
      <c r="G106" s="4" t="n"/>
      <c r="H106" s="5" t="n"/>
      <c r="I106" s="2" t="n"/>
      <c r="J106" s="3">
        <f>IF($B106="","",$B106+1)</f>
        <v/>
      </c>
      <c r="K106" s="6" t="n"/>
      <c r="L106" s="6">
        <f>IF($B106="","",WORKDAY($B106,5,Feiertage!$A$2:$A$80))</f>
        <v/>
      </c>
      <c r="M106" s="6" t="n"/>
      <c r="N106" s="6">
        <f>IF($B106="","",WORKDAY($B106,10,Feiertage!$A$2:$A$80))</f>
        <v/>
      </c>
      <c r="O106" s="6" t="n"/>
      <c r="P106" s="2">
        <f>IF($B106="","",IF($O106&lt;&gt;"","abgeschlossen",IF(OR(AND($K106="",NOW()&gt;$J106),AND($M106="",TODAY()&gt;$L106),TODAY()&gt;$N106),"überfällig","offen")))</f>
        <v/>
      </c>
      <c r="Q106" s="5">
        <f>IF($B106="","",MAX(0,IF($O106&lt;&gt;"",$O106,TODAY())-INT($B106)))</f>
        <v/>
      </c>
      <c r="R106" s="2" t="n"/>
      <c r="S106" s="2" t="n"/>
      <c r="T106" s="2" t="n"/>
      <c r="U106" s="7" t="n"/>
      <c r="V106" s="4" t="n"/>
    </row>
    <row r="107">
      <c r="A107" s="2" t="n"/>
      <c r="B107" s="3" t="n"/>
      <c r="C107" s="2" t="n"/>
      <c r="D107" s="2" t="n"/>
      <c r="E107" s="2" t="n"/>
      <c r="F107" s="2" t="n"/>
      <c r="G107" s="4" t="n"/>
      <c r="H107" s="5" t="n"/>
      <c r="I107" s="2" t="n"/>
      <c r="J107" s="3">
        <f>IF($B107="","",$B107+1)</f>
        <v/>
      </c>
      <c r="K107" s="6" t="n"/>
      <c r="L107" s="6">
        <f>IF($B107="","",WORKDAY($B107,5,Feiertage!$A$2:$A$80))</f>
        <v/>
      </c>
      <c r="M107" s="6" t="n"/>
      <c r="N107" s="6">
        <f>IF($B107="","",WORKDAY($B107,10,Feiertage!$A$2:$A$80))</f>
        <v/>
      </c>
      <c r="O107" s="6" t="n"/>
      <c r="P107" s="2">
        <f>IF($B107="","",IF($O107&lt;&gt;"","abgeschlossen",IF(OR(AND($K107="",NOW()&gt;$J107),AND($M107="",TODAY()&gt;$L107),TODAY()&gt;$N107),"überfällig","offen")))</f>
        <v/>
      </c>
      <c r="Q107" s="5">
        <f>IF($B107="","",MAX(0,IF($O107&lt;&gt;"",$O107,TODAY())-INT($B107)))</f>
        <v/>
      </c>
      <c r="R107" s="2" t="n"/>
      <c r="S107" s="2" t="n"/>
      <c r="T107" s="2" t="n"/>
      <c r="U107" s="7" t="n"/>
      <c r="V107" s="4" t="n"/>
    </row>
    <row r="108">
      <c r="A108" s="2" t="n"/>
      <c r="B108" s="3" t="n"/>
      <c r="C108" s="2" t="n"/>
      <c r="D108" s="2" t="n"/>
      <c r="E108" s="2" t="n"/>
      <c r="F108" s="2" t="n"/>
      <c r="G108" s="4" t="n"/>
      <c r="H108" s="5" t="n"/>
      <c r="I108" s="2" t="n"/>
      <c r="J108" s="3">
        <f>IF($B108="","",$B108+1)</f>
        <v/>
      </c>
      <c r="K108" s="6" t="n"/>
      <c r="L108" s="6">
        <f>IF($B108="","",WORKDAY($B108,5,Feiertage!$A$2:$A$80))</f>
        <v/>
      </c>
      <c r="M108" s="6" t="n"/>
      <c r="N108" s="6">
        <f>IF($B108="","",WORKDAY($B108,10,Feiertage!$A$2:$A$80))</f>
        <v/>
      </c>
      <c r="O108" s="6" t="n"/>
      <c r="P108" s="2">
        <f>IF($B108="","",IF($O108&lt;&gt;"","abgeschlossen",IF(OR(AND($K108="",NOW()&gt;$J108),AND($M108="",TODAY()&gt;$L108),TODAY()&gt;$N108),"überfällig","offen")))</f>
        <v/>
      </c>
      <c r="Q108" s="5">
        <f>IF($B108="","",MAX(0,IF($O108&lt;&gt;"",$O108,TODAY())-INT($B108)))</f>
        <v/>
      </c>
      <c r="R108" s="2" t="n"/>
      <c r="S108" s="2" t="n"/>
      <c r="T108" s="2" t="n"/>
      <c r="U108" s="7" t="n"/>
      <c r="V108" s="4" t="n"/>
    </row>
    <row r="109">
      <c r="A109" s="2" t="n"/>
      <c r="B109" s="3" t="n"/>
      <c r="C109" s="2" t="n"/>
      <c r="D109" s="2" t="n"/>
      <c r="E109" s="2" t="n"/>
      <c r="F109" s="2" t="n"/>
      <c r="G109" s="4" t="n"/>
      <c r="H109" s="5" t="n"/>
      <c r="I109" s="2" t="n"/>
      <c r="J109" s="3">
        <f>IF($B109="","",$B109+1)</f>
        <v/>
      </c>
      <c r="K109" s="6" t="n"/>
      <c r="L109" s="6">
        <f>IF($B109="","",WORKDAY($B109,5,Feiertage!$A$2:$A$80))</f>
        <v/>
      </c>
      <c r="M109" s="6" t="n"/>
      <c r="N109" s="6">
        <f>IF($B109="","",WORKDAY($B109,10,Feiertage!$A$2:$A$80))</f>
        <v/>
      </c>
      <c r="O109" s="6" t="n"/>
      <c r="P109" s="2">
        <f>IF($B109="","",IF($O109&lt;&gt;"","abgeschlossen",IF(OR(AND($K109="",NOW()&gt;$J109),AND($M109="",TODAY()&gt;$L109),TODAY()&gt;$N109),"überfällig","offen")))</f>
        <v/>
      </c>
      <c r="Q109" s="5">
        <f>IF($B109="","",MAX(0,IF($O109&lt;&gt;"",$O109,TODAY())-INT($B109)))</f>
        <v/>
      </c>
      <c r="R109" s="2" t="n"/>
      <c r="S109" s="2" t="n"/>
      <c r="T109" s="2" t="n"/>
      <c r="U109" s="7" t="n"/>
      <c r="V109" s="4" t="n"/>
    </row>
    <row r="110">
      <c r="A110" s="2" t="n"/>
      <c r="B110" s="3" t="n"/>
      <c r="C110" s="2" t="n"/>
      <c r="D110" s="2" t="n"/>
      <c r="E110" s="2" t="n"/>
      <c r="F110" s="2" t="n"/>
      <c r="G110" s="4" t="n"/>
      <c r="H110" s="5" t="n"/>
      <c r="I110" s="2" t="n"/>
      <c r="J110" s="3">
        <f>IF($B110="","",$B110+1)</f>
        <v/>
      </c>
      <c r="K110" s="6" t="n"/>
      <c r="L110" s="6">
        <f>IF($B110="","",WORKDAY($B110,5,Feiertage!$A$2:$A$80))</f>
        <v/>
      </c>
      <c r="M110" s="6" t="n"/>
      <c r="N110" s="6">
        <f>IF($B110="","",WORKDAY($B110,10,Feiertage!$A$2:$A$80))</f>
        <v/>
      </c>
      <c r="O110" s="6" t="n"/>
      <c r="P110" s="2">
        <f>IF($B110="","",IF($O110&lt;&gt;"","abgeschlossen",IF(OR(AND($K110="",NOW()&gt;$J110),AND($M110="",TODAY()&gt;$L110),TODAY()&gt;$N110),"überfällig","offen")))</f>
        <v/>
      </c>
      <c r="Q110" s="5">
        <f>IF($B110="","",MAX(0,IF($O110&lt;&gt;"",$O110,TODAY())-INT($B110)))</f>
        <v/>
      </c>
      <c r="R110" s="2" t="n"/>
      <c r="S110" s="2" t="n"/>
      <c r="T110" s="2" t="n"/>
      <c r="U110" s="7" t="n"/>
      <c r="V110" s="4" t="n"/>
    </row>
    <row r="111">
      <c r="A111" s="2" t="n"/>
      <c r="B111" s="3" t="n"/>
      <c r="C111" s="2" t="n"/>
      <c r="D111" s="2" t="n"/>
      <c r="E111" s="2" t="n"/>
      <c r="F111" s="2" t="n"/>
      <c r="G111" s="4" t="n"/>
      <c r="H111" s="5" t="n"/>
      <c r="I111" s="2" t="n"/>
      <c r="J111" s="3">
        <f>IF($B111="","",$B111+1)</f>
        <v/>
      </c>
      <c r="K111" s="6" t="n"/>
      <c r="L111" s="6">
        <f>IF($B111="","",WORKDAY($B111,5,Feiertage!$A$2:$A$80))</f>
        <v/>
      </c>
      <c r="M111" s="6" t="n"/>
      <c r="N111" s="6">
        <f>IF($B111="","",WORKDAY($B111,10,Feiertage!$A$2:$A$80))</f>
        <v/>
      </c>
      <c r="O111" s="6" t="n"/>
      <c r="P111" s="2">
        <f>IF($B111="","",IF($O111&lt;&gt;"","abgeschlossen",IF(OR(AND($K111="",NOW()&gt;$J111),AND($M111="",TODAY()&gt;$L111),TODAY()&gt;$N111),"überfällig","offen")))</f>
        <v/>
      </c>
      <c r="Q111" s="5">
        <f>IF($B111="","",MAX(0,IF($O111&lt;&gt;"",$O111,TODAY())-INT($B111)))</f>
        <v/>
      </c>
      <c r="R111" s="2" t="n"/>
      <c r="S111" s="2" t="n"/>
      <c r="T111" s="2" t="n"/>
      <c r="U111" s="7" t="n"/>
      <c r="V111" s="4" t="n"/>
    </row>
    <row r="112">
      <c r="A112" s="2" t="n"/>
      <c r="B112" s="3" t="n"/>
      <c r="C112" s="2" t="n"/>
      <c r="D112" s="2" t="n"/>
      <c r="E112" s="2" t="n"/>
      <c r="F112" s="2" t="n"/>
      <c r="G112" s="4" t="n"/>
      <c r="H112" s="5" t="n"/>
      <c r="I112" s="2" t="n"/>
      <c r="J112" s="3">
        <f>IF($B112="","",$B112+1)</f>
        <v/>
      </c>
      <c r="K112" s="6" t="n"/>
      <c r="L112" s="6">
        <f>IF($B112="","",WORKDAY($B112,5,Feiertage!$A$2:$A$80))</f>
        <v/>
      </c>
      <c r="M112" s="6" t="n"/>
      <c r="N112" s="6">
        <f>IF($B112="","",WORKDAY($B112,10,Feiertage!$A$2:$A$80))</f>
        <v/>
      </c>
      <c r="O112" s="6" t="n"/>
      <c r="P112" s="2">
        <f>IF($B112="","",IF($O112&lt;&gt;"","abgeschlossen",IF(OR(AND($K112="",NOW()&gt;$J112),AND($M112="",TODAY()&gt;$L112),TODAY()&gt;$N112),"überfällig","offen")))</f>
        <v/>
      </c>
      <c r="Q112" s="5">
        <f>IF($B112="","",MAX(0,IF($O112&lt;&gt;"",$O112,TODAY())-INT($B112)))</f>
        <v/>
      </c>
      <c r="R112" s="2" t="n"/>
      <c r="S112" s="2" t="n"/>
      <c r="T112" s="2" t="n"/>
      <c r="U112" s="7" t="n"/>
      <c r="V112" s="4" t="n"/>
    </row>
    <row r="113">
      <c r="A113" s="2" t="n"/>
      <c r="B113" s="3" t="n"/>
      <c r="C113" s="2" t="n"/>
      <c r="D113" s="2" t="n"/>
      <c r="E113" s="2" t="n"/>
      <c r="F113" s="2" t="n"/>
      <c r="G113" s="4" t="n"/>
      <c r="H113" s="5" t="n"/>
      <c r="I113" s="2" t="n"/>
      <c r="J113" s="3">
        <f>IF($B113="","",$B113+1)</f>
        <v/>
      </c>
      <c r="K113" s="6" t="n"/>
      <c r="L113" s="6">
        <f>IF($B113="","",WORKDAY($B113,5,Feiertage!$A$2:$A$80))</f>
        <v/>
      </c>
      <c r="M113" s="6" t="n"/>
      <c r="N113" s="6">
        <f>IF($B113="","",WORKDAY($B113,10,Feiertage!$A$2:$A$80))</f>
        <v/>
      </c>
      <c r="O113" s="6" t="n"/>
      <c r="P113" s="2">
        <f>IF($B113="","",IF($O113&lt;&gt;"","abgeschlossen",IF(OR(AND($K113="",NOW()&gt;$J113),AND($M113="",TODAY()&gt;$L113),TODAY()&gt;$N113),"überfällig","offen")))</f>
        <v/>
      </c>
      <c r="Q113" s="5">
        <f>IF($B113="","",MAX(0,IF($O113&lt;&gt;"",$O113,TODAY())-INT($B113)))</f>
        <v/>
      </c>
      <c r="R113" s="2" t="n"/>
      <c r="S113" s="2" t="n"/>
      <c r="T113" s="2" t="n"/>
      <c r="U113" s="7" t="n"/>
      <c r="V113" s="4" t="n"/>
    </row>
    <row r="114">
      <c r="A114" s="2" t="n"/>
      <c r="B114" s="3" t="n"/>
      <c r="C114" s="2" t="n"/>
      <c r="D114" s="2" t="n"/>
      <c r="E114" s="2" t="n"/>
      <c r="F114" s="2" t="n"/>
      <c r="G114" s="4" t="n"/>
      <c r="H114" s="5" t="n"/>
      <c r="I114" s="2" t="n"/>
      <c r="J114" s="3">
        <f>IF($B114="","",$B114+1)</f>
        <v/>
      </c>
      <c r="K114" s="6" t="n"/>
      <c r="L114" s="6">
        <f>IF($B114="","",WORKDAY($B114,5,Feiertage!$A$2:$A$80))</f>
        <v/>
      </c>
      <c r="M114" s="6" t="n"/>
      <c r="N114" s="6">
        <f>IF($B114="","",WORKDAY($B114,10,Feiertage!$A$2:$A$80))</f>
        <v/>
      </c>
      <c r="O114" s="6" t="n"/>
      <c r="P114" s="2">
        <f>IF($B114="","",IF($O114&lt;&gt;"","abgeschlossen",IF(OR(AND($K114="",NOW()&gt;$J114),AND($M114="",TODAY()&gt;$L114),TODAY()&gt;$N114),"überfällig","offen")))</f>
        <v/>
      </c>
      <c r="Q114" s="5">
        <f>IF($B114="","",MAX(0,IF($O114&lt;&gt;"",$O114,TODAY())-INT($B114)))</f>
        <v/>
      </c>
      <c r="R114" s="2" t="n"/>
      <c r="S114" s="2" t="n"/>
      <c r="T114" s="2" t="n"/>
      <c r="U114" s="7" t="n"/>
      <c r="V114" s="4" t="n"/>
    </row>
    <row r="115">
      <c r="A115" s="2" t="n"/>
      <c r="B115" s="3" t="n"/>
      <c r="C115" s="2" t="n"/>
      <c r="D115" s="2" t="n"/>
      <c r="E115" s="2" t="n"/>
      <c r="F115" s="2" t="n"/>
      <c r="G115" s="4" t="n"/>
      <c r="H115" s="5" t="n"/>
      <c r="I115" s="2" t="n"/>
      <c r="J115" s="3">
        <f>IF($B115="","",$B115+1)</f>
        <v/>
      </c>
      <c r="K115" s="6" t="n"/>
      <c r="L115" s="6">
        <f>IF($B115="","",WORKDAY($B115,5,Feiertage!$A$2:$A$80))</f>
        <v/>
      </c>
      <c r="M115" s="6" t="n"/>
      <c r="N115" s="6">
        <f>IF($B115="","",WORKDAY($B115,10,Feiertage!$A$2:$A$80))</f>
        <v/>
      </c>
      <c r="O115" s="6" t="n"/>
      <c r="P115" s="2">
        <f>IF($B115="","",IF($O115&lt;&gt;"","abgeschlossen",IF(OR(AND($K115="",NOW()&gt;$J115),AND($M115="",TODAY()&gt;$L115),TODAY()&gt;$N115),"überfällig","offen")))</f>
        <v/>
      </c>
      <c r="Q115" s="5">
        <f>IF($B115="","",MAX(0,IF($O115&lt;&gt;"",$O115,TODAY())-INT($B115)))</f>
        <v/>
      </c>
      <c r="R115" s="2" t="n"/>
      <c r="S115" s="2" t="n"/>
      <c r="T115" s="2" t="n"/>
      <c r="U115" s="7" t="n"/>
      <c r="V115" s="4" t="n"/>
    </row>
    <row r="116">
      <c r="A116" s="2" t="n"/>
      <c r="B116" s="3" t="n"/>
      <c r="C116" s="2" t="n"/>
      <c r="D116" s="2" t="n"/>
      <c r="E116" s="2" t="n"/>
      <c r="F116" s="2" t="n"/>
      <c r="G116" s="4" t="n"/>
      <c r="H116" s="5" t="n"/>
      <c r="I116" s="2" t="n"/>
      <c r="J116" s="3">
        <f>IF($B116="","",$B116+1)</f>
        <v/>
      </c>
      <c r="K116" s="6" t="n"/>
      <c r="L116" s="6">
        <f>IF($B116="","",WORKDAY($B116,5,Feiertage!$A$2:$A$80))</f>
        <v/>
      </c>
      <c r="M116" s="6" t="n"/>
      <c r="N116" s="6">
        <f>IF($B116="","",WORKDAY($B116,10,Feiertage!$A$2:$A$80))</f>
        <v/>
      </c>
      <c r="O116" s="6" t="n"/>
      <c r="P116" s="2">
        <f>IF($B116="","",IF($O116&lt;&gt;"","abgeschlossen",IF(OR(AND($K116="",NOW()&gt;$J116),AND($M116="",TODAY()&gt;$L116),TODAY()&gt;$N116),"überfällig","offen")))</f>
        <v/>
      </c>
      <c r="Q116" s="5">
        <f>IF($B116="","",MAX(0,IF($O116&lt;&gt;"",$O116,TODAY())-INT($B116)))</f>
        <v/>
      </c>
      <c r="R116" s="2" t="n"/>
      <c r="S116" s="2" t="n"/>
      <c r="T116" s="2" t="n"/>
      <c r="U116" s="7" t="n"/>
      <c r="V116" s="4" t="n"/>
    </row>
    <row r="117">
      <c r="A117" s="2" t="n"/>
      <c r="B117" s="3" t="n"/>
      <c r="C117" s="2" t="n"/>
      <c r="D117" s="2" t="n"/>
      <c r="E117" s="2" t="n"/>
      <c r="F117" s="2" t="n"/>
      <c r="G117" s="4" t="n"/>
      <c r="H117" s="5" t="n"/>
      <c r="I117" s="2" t="n"/>
      <c r="J117" s="3">
        <f>IF($B117="","",$B117+1)</f>
        <v/>
      </c>
      <c r="K117" s="6" t="n"/>
      <c r="L117" s="6">
        <f>IF($B117="","",WORKDAY($B117,5,Feiertage!$A$2:$A$80))</f>
        <v/>
      </c>
      <c r="M117" s="6" t="n"/>
      <c r="N117" s="6">
        <f>IF($B117="","",WORKDAY($B117,10,Feiertage!$A$2:$A$80))</f>
        <v/>
      </c>
      <c r="O117" s="6" t="n"/>
      <c r="P117" s="2">
        <f>IF($B117="","",IF($O117&lt;&gt;"","abgeschlossen",IF(OR(AND($K117="",NOW()&gt;$J117),AND($M117="",TODAY()&gt;$L117),TODAY()&gt;$N117),"überfällig","offen")))</f>
        <v/>
      </c>
      <c r="Q117" s="5">
        <f>IF($B117="","",MAX(0,IF($O117&lt;&gt;"",$O117,TODAY())-INT($B117)))</f>
        <v/>
      </c>
      <c r="R117" s="2" t="n"/>
      <c r="S117" s="2" t="n"/>
      <c r="T117" s="2" t="n"/>
      <c r="U117" s="7" t="n"/>
      <c r="V117" s="4" t="n"/>
    </row>
    <row r="118">
      <c r="A118" s="2" t="n"/>
      <c r="B118" s="3" t="n"/>
      <c r="C118" s="2" t="n"/>
      <c r="D118" s="2" t="n"/>
      <c r="E118" s="2" t="n"/>
      <c r="F118" s="2" t="n"/>
      <c r="G118" s="4" t="n"/>
      <c r="H118" s="5" t="n"/>
      <c r="I118" s="2" t="n"/>
      <c r="J118" s="3">
        <f>IF($B118="","",$B118+1)</f>
        <v/>
      </c>
      <c r="K118" s="6" t="n"/>
      <c r="L118" s="6">
        <f>IF($B118="","",WORKDAY($B118,5,Feiertage!$A$2:$A$80))</f>
        <v/>
      </c>
      <c r="M118" s="6" t="n"/>
      <c r="N118" s="6">
        <f>IF($B118="","",WORKDAY($B118,10,Feiertage!$A$2:$A$80))</f>
        <v/>
      </c>
      <c r="O118" s="6" t="n"/>
      <c r="P118" s="2">
        <f>IF($B118="","",IF($O118&lt;&gt;"","abgeschlossen",IF(OR(AND($K118="",NOW()&gt;$J118),AND($M118="",TODAY()&gt;$L118),TODAY()&gt;$N118),"überfällig","offen")))</f>
        <v/>
      </c>
      <c r="Q118" s="5">
        <f>IF($B118="","",MAX(0,IF($O118&lt;&gt;"",$O118,TODAY())-INT($B118)))</f>
        <v/>
      </c>
      <c r="R118" s="2" t="n"/>
      <c r="S118" s="2" t="n"/>
      <c r="T118" s="2" t="n"/>
      <c r="U118" s="7" t="n"/>
      <c r="V118" s="4" t="n"/>
    </row>
    <row r="119">
      <c r="A119" s="2" t="n"/>
      <c r="B119" s="3" t="n"/>
      <c r="C119" s="2" t="n"/>
      <c r="D119" s="2" t="n"/>
      <c r="E119" s="2" t="n"/>
      <c r="F119" s="2" t="n"/>
      <c r="G119" s="4" t="n"/>
      <c r="H119" s="5" t="n"/>
      <c r="I119" s="2" t="n"/>
      <c r="J119" s="3">
        <f>IF($B119="","",$B119+1)</f>
        <v/>
      </c>
      <c r="K119" s="6" t="n"/>
      <c r="L119" s="6">
        <f>IF($B119="","",WORKDAY($B119,5,Feiertage!$A$2:$A$80))</f>
        <v/>
      </c>
      <c r="M119" s="6" t="n"/>
      <c r="N119" s="6">
        <f>IF($B119="","",WORKDAY($B119,10,Feiertage!$A$2:$A$80))</f>
        <v/>
      </c>
      <c r="O119" s="6" t="n"/>
      <c r="P119" s="2">
        <f>IF($B119="","",IF($O119&lt;&gt;"","abgeschlossen",IF(OR(AND($K119="",NOW()&gt;$J119),AND($M119="",TODAY()&gt;$L119),TODAY()&gt;$N119),"überfällig","offen")))</f>
        <v/>
      </c>
      <c r="Q119" s="5">
        <f>IF($B119="","",MAX(0,IF($O119&lt;&gt;"",$O119,TODAY())-INT($B119)))</f>
        <v/>
      </c>
      <c r="R119" s="2" t="n"/>
      <c r="S119" s="2" t="n"/>
      <c r="T119" s="2" t="n"/>
      <c r="U119" s="7" t="n"/>
      <c r="V119" s="4" t="n"/>
    </row>
    <row r="120">
      <c r="A120" s="2" t="n"/>
      <c r="B120" s="3" t="n"/>
      <c r="C120" s="2" t="n"/>
      <c r="D120" s="2" t="n"/>
      <c r="E120" s="2" t="n"/>
      <c r="F120" s="2" t="n"/>
      <c r="G120" s="4" t="n"/>
      <c r="H120" s="5" t="n"/>
      <c r="I120" s="2" t="n"/>
      <c r="J120" s="3">
        <f>IF($B120="","",$B120+1)</f>
        <v/>
      </c>
      <c r="K120" s="6" t="n"/>
      <c r="L120" s="6">
        <f>IF($B120="","",WORKDAY($B120,5,Feiertage!$A$2:$A$80))</f>
        <v/>
      </c>
      <c r="M120" s="6" t="n"/>
      <c r="N120" s="6">
        <f>IF($B120="","",WORKDAY($B120,10,Feiertage!$A$2:$A$80))</f>
        <v/>
      </c>
      <c r="O120" s="6" t="n"/>
      <c r="P120" s="2">
        <f>IF($B120="","",IF($O120&lt;&gt;"","abgeschlossen",IF(OR(AND($K120="",NOW()&gt;$J120),AND($M120="",TODAY()&gt;$L120),TODAY()&gt;$N120),"überfällig","offen")))</f>
        <v/>
      </c>
      <c r="Q120" s="5">
        <f>IF($B120="","",MAX(0,IF($O120&lt;&gt;"",$O120,TODAY())-INT($B120)))</f>
        <v/>
      </c>
      <c r="R120" s="2" t="n"/>
      <c r="S120" s="2" t="n"/>
      <c r="T120" s="2" t="n"/>
      <c r="U120" s="7" t="n"/>
      <c r="V120" s="4" t="n"/>
    </row>
    <row r="121">
      <c r="A121" s="2" t="n"/>
      <c r="B121" s="3" t="n"/>
      <c r="C121" s="2" t="n"/>
      <c r="D121" s="2" t="n"/>
      <c r="E121" s="2" t="n"/>
      <c r="F121" s="2" t="n"/>
      <c r="G121" s="4" t="n"/>
      <c r="H121" s="5" t="n"/>
      <c r="I121" s="2" t="n"/>
      <c r="J121" s="3">
        <f>IF($B121="","",$B121+1)</f>
        <v/>
      </c>
      <c r="K121" s="6" t="n"/>
      <c r="L121" s="6">
        <f>IF($B121="","",WORKDAY($B121,5,Feiertage!$A$2:$A$80))</f>
        <v/>
      </c>
      <c r="M121" s="6" t="n"/>
      <c r="N121" s="6">
        <f>IF($B121="","",WORKDAY($B121,10,Feiertage!$A$2:$A$80))</f>
        <v/>
      </c>
      <c r="O121" s="6" t="n"/>
      <c r="P121" s="2">
        <f>IF($B121="","",IF($O121&lt;&gt;"","abgeschlossen",IF(OR(AND($K121="",NOW()&gt;$J121),AND($M121="",TODAY()&gt;$L121),TODAY()&gt;$N121),"überfällig","offen")))</f>
        <v/>
      </c>
      <c r="Q121" s="5">
        <f>IF($B121="","",MAX(0,IF($O121&lt;&gt;"",$O121,TODAY())-INT($B121)))</f>
        <v/>
      </c>
      <c r="R121" s="2" t="n"/>
      <c r="S121" s="2" t="n"/>
      <c r="T121" s="2" t="n"/>
      <c r="U121" s="7" t="n"/>
      <c r="V121" s="4" t="n"/>
    </row>
    <row r="122">
      <c r="A122" s="2" t="n"/>
      <c r="B122" s="3" t="n"/>
      <c r="C122" s="2" t="n"/>
      <c r="D122" s="2" t="n"/>
      <c r="E122" s="2" t="n"/>
      <c r="F122" s="2" t="n"/>
      <c r="G122" s="4" t="n"/>
      <c r="H122" s="5" t="n"/>
      <c r="I122" s="2" t="n"/>
      <c r="J122" s="3">
        <f>IF($B122="","",$B122+1)</f>
        <v/>
      </c>
      <c r="K122" s="6" t="n"/>
      <c r="L122" s="6">
        <f>IF($B122="","",WORKDAY($B122,5,Feiertage!$A$2:$A$80))</f>
        <v/>
      </c>
      <c r="M122" s="6" t="n"/>
      <c r="N122" s="6">
        <f>IF($B122="","",WORKDAY($B122,10,Feiertage!$A$2:$A$80))</f>
        <v/>
      </c>
      <c r="O122" s="6" t="n"/>
      <c r="P122" s="2">
        <f>IF($B122="","",IF($O122&lt;&gt;"","abgeschlossen",IF(OR(AND($K122="",NOW()&gt;$J122),AND($M122="",TODAY()&gt;$L122),TODAY()&gt;$N122),"überfällig","offen")))</f>
        <v/>
      </c>
      <c r="Q122" s="5">
        <f>IF($B122="","",MAX(0,IF($O122&lt;&gt;"",$O122,TODAY())-INT($B122)))</f>
        <v/>
      </c>
      <c r="R122" s="2" t="n"/>
      <c r="S122" s="2" t="n"/>
      <c r="T122" s="2" t="n"/>
      <c r="U122" s="7" t="n"/>
      <c r="V122" s="4" t="n"/>
    </row>
    <row r="123">
      <c r="A123" s="2" t="n"/>
      <c r="B123" s="3" t="n"/>
      <c r="C123" s="2" t="n"/>
      <c r="D123" s="2" t="n"/>
      <c r="E123" s="2" t="n"/>
      <c r="F123" s="2" t="n"/>
      <c r="G123" s="4" t="n"/>
      <c r="H123" s="5" t="n"/>
      <c r="I123" s="2" t="n"/>
      <c r="J123" s="3">
        <f>IF($B123="","",$B123+1)</f>
        <v/>
      </c>
      <c r="K123" s="6" t="n"/>
      <c r="L123" s="6">
        <f>IF($B123="","",WORKDAY($B123,5,Feiertage!$A$2:$A$80))</f>
        <v/>
      </c>
      <c r="M123" s="6" t="n"/>
      <c r="N123" s="6">
        <f>IF($B123="","",WORKDAY($B123,10,Feiertage!$A$2:$A$80))</f>
        <v/>
      </c>
      <c r="O123" s="6" t="n"/>
      <c r="P123" s="2">
        <f>IF($B123="","",IF($O123&lt;&gt;"","abgeschlossen",IF(OR(AND($K123="",NOW()&gt;$J123),AND($M123="",TODAY()&gt;$L123),TODAY()&gt;$N123),"überfällig","offen")))</f>
        <v/>
      </c>
      <c r="Q123" s="5">
        <f>IF($B123="","",MAX(0,IF($O123&lt;&gt;"",$O123,TODAY())-INT($B123)))</f>
        <v/>
      </c>
      <c r="R123" s="2" t="n"/>
      <c r="S123" s="2" t="n"/>
      <c r="T123" s="2" t="n"/>
      <c r="U123" s="7" t="n"/>
      <c r="V123" s="4" t="n"/>
    </row>
    <row r="124">
      <c r="A124" s="2" t="n"/>
      <c r="B124" s="3" t="n"/>
      <c r="C124" s="2" t="n"/>
      <c r="D124" s="2" t="n"/>
      <c r="E124" s="2" t="n"/>
      <c r="F124" s="2" t="n"/>
      <c r="G124" s="4" t="n"/>
      <c r="H124" s="5" t="n"/>
      <c r="I124" s="2" t="n"/>
      <c r="J124" s="3">
        <f>IF($B124="","",$B124+1)</f>
        <v/>
      </c>
      <c r="K124" s="6" t="n"/>
      <c r="L124" s="6">
        <f>IF($B124="","",WORKDAY($B124,5,Feiertage!$A$2:$A$80))</f>
        <v/>
      </c>
      <c r="M124" s="6" t="n"/>
      <c r="N124" s="6">
        <f>IF($B124="","",WORKDAY($B124,10,Feiertage!$A$2:$A$80))</f>
        <v/>
      </c>
      <c r="O124" s="6" t="n"/>
      <c r="P124" s="2">
        <f>IF($B124="","",IF($O124&lt;&gt;"","abgeschlossen",IF(OR(AND($K124="",NOW()&gt;$J124),AND($M124="",TODAY()&gt;$L124),TODAY()&gt;$N124),"überfällig","offen")))</f>
        <v/>
      </c>
      <c r="Q124" s="5">
        <f>IF($B124="","",MAX(0,IF($O124&lt;&gt;"",$O124,TODAY())-INT($B124)))</f>
        <v/>
      </c>
      <c r="R124" s="2" t="n"/>
      <c r="S124" s="2" t="n"/>
      <c r="T124" s="2" t="n"/>
      <c r="U124" s="7" t="n"/>
      <c r="V124" s="4" t="n"/>
    </row>
    <row r="125">
      <c r="A125" s="2" t="n"/>
      <c r="B125" s="3" t="n"/>
      <c r="C125" s="2" t="n"/>
      <c r="D125" s="2" t="n"/>
      <c r="E125" s="2" t="n"/>
      <c r="F125" s="2" t="n"/>
      <c r="G125" s="4" t="n"/>
      <c r="H125" s="5" t="n"/>
      <c r="I125" s="2" t="n"/>
      <c r="J125" s="3">
        <f>IF($B125="","",$B125+1)</f>
        <v/>
      </c>
      <c r="K125" s="6" t="n"/>
      <c r="L125" s="6">
        <f>IF($B125="","",WORKDAY($B125,5,Feiertage!$A$2:$A$80))</f>
        <v/>
      </c>
      <c r="M125" s="6" t="n"/>
      <c r="N125" s="6">
        <f>IF($B125="","",WORKDAY($B125,10,Feiertage!$A$2:$A$80))</f>
        <v/>
      </c>
      <c r="O125" s="6" t="n"/>
      <c r="P125" s="2">
        <f>IF($B125="","",IF($O125&lt;&gt;"","abgeschlossen",IF(OR(AND($K125="",NOW()&gt;$J125),AND($M125="",TODAY()&gt;$L125),TODAY()&gt;$N125),"überfällig","offen")))</f>
        <v/>
      </c>
      <c r="Q125" s="5">
        <f>IF($B125="","",MAX(0,IF($O125&lt;&gt;"",$O125,TODAY())-INT($B125)))</f>
        <v/>
      </c>
      <c r="R125" s="2" t="n"/>
      <c r="S125" s="2" t="n"/>
      <c r="T125" s="2" t="n"/>
      <c r="U125" s="7" t="n"/>
      <c r="V125" s="4" t="n"/>
    </row>
    <row r="126">
      <c r="A126" s="2" t="n"/>
      <c r="B126" s="3" t="n"/>
      <c r="C126" s="2" t="n"/>
      <c r="D126" s="2" t="n"/>
      <c r="E126" s="2" t="n"/>
      <c r="F126" s="2" t="n"/>
      <c r="G126" s="4" t="n"/>
      <c r="H126" s="5" t="n"/>
      <c r="I126" s="2" t="n"/>
      <c r="J126" s="3">
        <f>IF($B126="","",$B126+1)</f>
        <v/>
      </c>
      <c r="K126" s="6" t="n"/>
      <c r="L126" s="6">
        <f>IF($B126="","",WORKDAY($B126,5,Feiertage!$A$2:$A$80))</f>
        <v/>
      </c>
      <c r="M126" s="6" t="n"/>
      <c r="N126" s="6">
        <f>IF($B126="","",WORKDAY($B126,10,Feiertage!$A$2:$A$80))</f>
        <v/>
      </c>
      <c r="O126" s="6" t="n"/>
      <c r="P126" s="2">
        <f>IF($B126="","",IF($O126&lt;&gt;"","abgeschlossen",IF(OR(AND($K126="",NOW()&gt;$J126),AND($M126="",TODAY()&gt;$L126),TODAY()&gt;$N126),"überfällig","offen")))</f>
        <v/>
      </c>
      <c r="Q126" s="5">
        <f>IF($B126="","",MAX(0,IF($O126&lt;&gt;"",$O126,TODAY())-INT($B126)))</f>
        <v/>
      </c>
      <c r="R126" s="2" t="n"/>
      <c r="S126" s="2" t="n"/>
      <c r="T126" s="2" t="n"/>
      <c r="U126" s="7" t="n"/>
      <c r="V126" s="4" t="n"/>
    </row>
    <row r="127">
      <c r="A127" s="2" t="n"/>
      <c r="B127" s="3" t="n"/>
      <c r="C127" s="2" t="n"/>
      <c r="D127" s="2" t="n"/>
      <c r="E127" s="2" t="n"/>
      <c r="F127" s="2" t="n"/>
      <c r="G127" s="4" t="n"/>
      <c r="H127" s="5" t="n"/>
      <c r="I127" s="2" t="n"/>
      <c r="J127" s="3">
        <f>IF($B127="","",$B127+1)</f>
        <v/>
      </c>
      <c r="K127" s="6" t="n"/>
      <c r="L127" s="6">
        <f>IF($B127="","",WORKDAY($B127,5,Feiertage!$A$2:$A$80))</f>
        <v/>
      </c>
      <c r="M127" s="6" t="n"/>
      <c r="N127" s="6">
        <f>IF($B127="","",WORKDAY($B127,10,Feiertage!$A$2:$A$80))</f>
        <v/>
      </c>
      <c r="O127" s="6" t="n"/>
      <c r="P127" s="2">
        <f>IF($B127="","",IF($O127&lt;&gt;"","abgeschlossen",IF(OR(AND($K127="",NOW()&gt;$J127),AND($M127="",TODAY()&gt;$L127),TODAY()&gt;$N127),"überfällig","offen")))</f>
        <v/>
      </c>
      <c r="Q127" s="5">
        <f>IF($B127="","",MAX(0,IF($O127&lt;&gt;"",$O127,TODAY())-INT($B127)))</f>
        <v/>
      </c>
      <c r="R127" s="2" t="n"/>
      <c r="S127" s="2" t="n"/>
      <c r="T127" s="2" t="n"/>
      <c r="U127" s="7" t="n"/>
      <c r="V127" s="4" t="n"/>
    </row>
    <row r="128">
      <c r="A128" s="2" t="n"/>
      <c r="B128" s="3" t="n"/>
      <c r="C128" s="2" t="n"/>
      <c r="D128" s="2" t="n"/>
      <c r="E128" s="2" t="n"/>
      <c r="F128" s="2" t="n"/>
      <c r="G128" s="4" t="n"/>
      <c r="H128" s="5" t="n"/>
      <c r="I128" s="2" t="n"/>
      <c r="J128" s="3">
        <f>IF($B128="","",$B128+1)</f>
        <v/>
      </c>
      <c r="K128" s="6" t="n"/>
      <c r="L128" s="6">
        <f>IF($B128="","",WORKDAY($B128,5,Feiertage!$A$2:$A$80))</f>
        <v/>
      </c>
      <c r="M128" s="6" t="n"/>
      <c r="N128" s="6">
        <f>IF($B128="","",WORKDAY($B128,10,Feiertage!$A$2:$A$80))</f>
        <v/>
      </c>
      <c r="O128" s="6" t="n"/>
      <c r="P128" s="2">
        <f>IF($B128="","",IF($O128&lt;&gt;"","abgeschlossen",IF(OR(AND($K128="",NOW()&gt;$J128),AND($M128="",TODAY()&gt;$L128),TODAY()&gt;$N128),"überfällig","offen")))</f>
        <v/>
      </c>
      <c r="Q128" s="5">
        <f>IF($B128="","",MAX(0,IF($O128&lt;&gt;"",$O128,TODAY())-INT($B128)))</f>
        <v/>
      </c>
      <c r="R128" s="2" t="n"/>
      <c r="S128" s="2" t="n"/>
      <c r="T128" s="2" t="n"/>
      <c r="U128" s="7" t="n"/>
      <c r="V128" s="4" t="n"/>
    </row>
    <row r="129">
      <c r="A129" s="2" t="n"/>
      <c r="B129" s="3" t="n"/>
      <c r="C129" s="2" t="n"/>
      <c r="D129" s="2" t="n"/>
      <c r="E129" s="2" t="n"/>
      <c r="F129" s="2" t="n"/>
      <c r="G129" s="4" t="n"/>
      <c r="H129" s="5" t="n"/>
      <c r="I129" s="2" t="n"/>
      <c r="J129" s="3">
        <f>IF($B129="","",$B129+1)</f>
        <v/>
      </c>
      <c r="K129" s="6" t="n"/>
      <c r="L129" s="6">
        <f>IF($B129="","",WORKDAY($B129,5,Feiertage!$A$2:$A$80))</f>
        <v/>
      </c>
      <c r="M129" s="6" t="n"/>
      <c r="N129" s="6">
        <f>IF($B129="","",WORKDAY($B129,10,Feiertage!$A$2:$A$80))</f>
        <v/>
      </c>
      <c r="O129" s="6" t="n"/>
      <c r="P129" s="2">
        <f>IF($B129="","",IF($O129&lt;&gt;"","abgeschlossen",IF(OR(AND($K129="",NOW()&gt;$J129),AND($M129="",TODAY()&gt;$L129),TODAY()&gt;$N129),"überfällig","offen")))</f>
        <v/>
      </c>
      <c r="Q129" s="5">
        <f>IF($B129="","",MAX(0,IF($O129&lt;&gt;"",$O129,TODAY())-INT($B129)))</f>
        <v/>
      </c>
      <c r="R129" s="2" t="n"/>
      <c r="S129" s="2" t="n"/>
      <c r="T129" s="2" t="n"/>
      <c r="U129" s="7" t="n"/>
      <c r="V129" s="4" t="n"/>
    </row>
    <row r="130">
      <c r="A130" s="2" t="n"/>
      <c r="B130" s="3" t="n"/>
      <c r="C130" s="2" t="n"/>
      <c r="D130" s="2" t="n"/>
      <c r="E130" s="2" t="n"/>
      <c r="F130" s="2" t="n"/>
      <c r="G130" s="4" t="n"/>
      <c r="H130" s="5" t="n"/>
      <c r="I130" s="2" t="n"/>
      <c r="J130" s="3">
        <f>IF($B130="","",$B130+1)</f>
        <v/>
      </c>
      <c r="K130" s="6" t="n"/>
      <c r="L130" s="6">
        <f>IF($B130="","",WORKDAY($B130,5,Feiertage!$A$2:$A$80))</f>
        <v/>
      </c>
      <c r="M130" s="6" t="n"/>
      <c r="N130" s="6">
        <f>IF($B130="","",WORKDAY($B130,10,Feiertage!$A$2:$A$80))</f>
        <v/>
      </c>
      <c r="O130" s="6" t="n"/>
      <c r="P130" s="2">
        <f>IF($B130="","",IF($O130&lt;&gt;"","abgeschlossen",IF(OR(AND($K130="",NOW()&gt;$J130),AND($M130="",TODAY()&gt;$L130),TODAY()&gt;$N130),"überfällig","offen")))</f>
        <v/>
      </c>
      <c r="Q130" s="5">
        <f>IF($B130="","",MAX(0,IF($O130&lt;&gt;"",$O130,TODAY())-INT($B130)))</f>
        <v/>
      </c>
      <c r="R130" s="2" t="n"/>
      <c r="S130" s="2" t="n"/>
      <c r="T130" s="2" t="n"/>
      <c r="U130" s="7" t="n"/>
      <c r="V130" s="4" t="n"/>
    </row>
    <row r="131">
      <c r="A131" s="2" t="n"/>
      <c r="B131" s="3" t="n"/>
      <c r="C131" s="2" t="n"/>
      <c r="D131" s="2" t="n"/>
      <c r="E131" s="2" t="n"/>
      <c r="F131" s="2" t="n"/>
      <c r="G131" s="4" t="n"/>
      <c r="H131" s="5" t="n"/>
      <c r="I131" s="2" t="n"/>
      <c r="J131" s="3">
        <f>IF($B131="","",$B131+1)</f>
        <v/>
      </c>
      <c r="K131" s="6" t="n"/>
      <c r="L131" s="6">
        <f>IF($B131="","",WORKDAY($B131,5,Feiertage!$A$2:$A$80))</f>
        <v/>
      </c>
      <c r="M131" s="6" t="n"/>
      <c r="N131" s="6">
        <f>IF($B131="","",WORKDAY($B131,10,Feiertage!$A$2:$A$80))</f>
        <v/>
      </c>
      <c r="O131" s="6" t="n"/>
      <c r="P131" s="2">
        <f>IF($B131="","",IF($O131&lt;&gt;"","abgeschlossen",IF(OR(AND($K131="",NOW()&gt;$J131),AND($M131="",TODAY()&gt;$L131),TODAY()&gt;$N131),"überfällig","offen")))</f>
        <v/>
      </c>
      <c r="Q131" s="5">
        <f>IF($B131="","",MAX(0,IF($O131&lt;&gt;"",$O131,TODAY())-INT($B131)))</f>
        <v/>
      </c>
      <c r="R131" s="2" t="n"/>
      <c r="S131" s="2" t="n"/>
      <c r="T131" s="2" t="n"/>
      <c r="U131" s="7" t="n"/>
      <c r="V131" s="4" t="n"/>
    </row>
    <row r="132">
      <c r="A132" s="2" t="n"/>
      <c r="B132" s="3" t="n"/>
      <c r="C132" s="2" t="n"/>
      <c r="D132" s="2" t="n"/>
      <c r="E132" s="2" t="n"/>
      <c r="F132" s="2" t="n"/>
      <c r="G132" s="4" t="n"/>
      <c r="H132" s="5" t="n"/>
      <c r="I132" s="2" t="n"/>
      <c r="J132" s="3">
        <f>IF($B132="","",$B132+1)</f>
        <v/>
      </c>
      <c r="K132" s="6" t="n"/>
      <c r="L132" s="6">
        <f>IF($B132="","",WORKDAY($B132,5,Feiertage!$A$2:$A$80))</f>
        <v/>
      </c>
      <c r="M132" s="6" t="n"/>
      <c r="N132" s="6">
        <f>IF($B132="","",WORKDAY($B132,10,Feiertage!$A$2:$A$80))</f>
        <v/>
      </c>
      <c r="O132" s="6" t="n"/>
      <c r="P132" s="2">
        <f>IF($B132="","",IF($O132&lt;&gt;"","abgeschlossen",IF(OR(AND($K132="",NOW()&gt;$J132),AND($M132="",TODAY()&gt;$L132),TODAY()&gt;$N132),"überfällig","offen")))</f>
        <v/>
      </c>
      <c r="Q132" s="5">
        <f>IF($B132="","",MAX(0,IF($O132&lt;&gt;"",$O132,TODAY())-INT($B132)))</f>
        <v/>
      </c>
      <c r="R132" s="2" t="n"/>
      <c r="S132" s="2" t="n"/>
      <c r="T132" s="2" t="n"/>
      <c r="U132" s="7" t="n"/>
      <c r="V132" s="4" t="n"/>
    </row>
    <row r="133">
      <c r="A133" s="2" t="n"/>
      <c r="B133" s="3" t="n"/>
      <c r="C133" s="2" t="n"/>
      <c r="D133" s="2" t="n"/>
      <c r="E133" s="2" t="n"/>
      <c r="F133" s="2" t="n"/>
      <c r="G133" s="4" t="n"/>
      <c r="H133" s="5" t="n"/>
      <c r="I133" s="2" t="n"/>
      <c r="J133" s="3">
        <f>IF($B133="","",$B133+1)</f>
        <v/>
      </c>
      <c r="K133" s="6" t="n"/>
      <c r="L133" s="6">
        <f>IF($B133="","",WORKDAY($B133,5,Feiertage!$A$2:$A$80))</f>
        <v/>
      </c>
      <c r="M133" s="6" t="n"/>
      <c r="N133" s="6">
        <f>IF($B133="","",WORKDAY($B133,10,Feiertage!$A$2:$A$80))</f>
        <v/>
      </c>
      <c r="O133" s="6" t="n"/>
      <c r="P133" s="2">
        <f>IF($B133="","",IF($O133&lt;&gt;"","abgeschlossen",IF(OR(AND($K133="",NOW()&gt;$J133),AND($M133="",TODAY()&gt;$L133),TODAY()&gt;$N133),"überfällig","offen")))</f>
        <v/>
      </c>
      <c r="Q133" s="5">
        <f>IF($B133="","",MAX(0,IF($O133&lt;&gt;"",$O133,TODAY())-INT($B133)))</f>
        <v/>
      </c>
      <c r="R133" s="2" t="n"/>
      <c r="S133" s="2" t="n"/>
      <c r="T133" s="2" t="n"/>
      <c r="U133" s="7" t="n"/>
      <c r="V133" s="4" t="n"/>
    </row>
    <row r="134">
      <c r="A134" s="2" t="n"/>
      <c r="B134" s="3" t="n"/>
      <c r="C134" s="2" t="n"/>
      <c r="D134" s="2" t="n"/>
      <c r="E134" s="2" t="n"/>
      <c r="F134" s="2" t="n"/>
      <c r="G134" s="4" t="n"/>
      <c r="H134" s="5" t="n"/>
      <c r="I134" s="2" t="n"/>
      <c r="J134" s="3">
        <f>IF($B134="","",$B134+1)</f>
        <v/>
      </c>
      <c r="K134" s="6" t="n"/>
      <c r="L134" s="6">
        <f>IF($B134="","",WORKDAY($B134,5,Feiertage!$A$2:$A$80))</f>
        <v/>
      </c>
      <c r="M134" s="6" t="n"/>
      <c r="N134" s="6">
        <f>IF($B134="","",WORKDAY($B134,10,Feiertage!$A$2:$A$80))</f>
        <v/>
      </c>
      <c r="O134" s="6" t="n"/>
      <c r="P134" s="2">
        <f>IF($B134="","",IF($O134&lt;&gt;"","abgeschlossen",IF(OR(AND($K134="",NOW()&gt;$J134),AND($M134="",TODAY()&gt;$L134),TODAY()&gt;$N134),"überfällig","offen")))</f>
        <v/>
      </c>
      <c r="Q134" s="5">
        <f>IF($B134="","",MAX(0,IF($O134&lt;&gt;"",$O134,TODAY())-INT($B134)))</f>
        <v/>
      </c>
      <c r="R134" s="2" t="n"/>
      <c r="S134" s="2" t="n"/>
      <c r="T134" s="2" t="n"/>
      <c r="U134" s="7" t="n"/>
      <c r="V134" s="4" t="n"/>
    </row>
    <row r="135">
      <c r="A135" s="2" t="n"/>
      <c r="B135" s="3" t="n"/>
      <c r="C135" s="2" t="n"/>
      <c r="D135" s="2" t="n"/>
      <c r="E135" s="2" t="n"/>
      <c r="F135" s="2" t="n"/>
      <c r="G135" s="4" t="n"/>
      <c r="H135" s="5" t="n"/>
      <c r="I135" s="2" t="n"/>
      <c r="J135" s="3">
        <f>IF($B135="","",$B135+1)</f>
        <v/>
      </c>
      <c r="K135" s="6" t="n"/>
      <c r="L135" s="6">
        <f>IF($B135="","",WORKDAY($B135,5,Feiertage!$A$2:$A$80))</f>
        <v/>
      </c>
      <c r="M135" s="6" t="n"/>
      <c r="N135" s="6">
        <f>IF($B135="","",WORKDAY($B135,10,Feiertage!$A$2:$A$80))</f>
        <v/>
      </c>
      <c r="O135" s="6" t="n"/>
      <c r="P135" s="2">
        <f>IF($B135="","",IF($O135&lt;&gt;"","abgeschlossen",IF(OR(AND($K135="",NOW()&gt;$J135),AND($M135="",TODAY()&gt;$L135),TODAY()&gt;$N135),"überfällig","offen")))</f>
        <v/>
      </c>
      <c r="Q135" s="5">
        <f>IF($B135="","",MAX(0,IF($O135&lt;&gt;"",$O135,TODAY())-INT($B135)))</f>
        <v/>
      </c>
      <c r="R135" s="2" t="n"/>
      <c r="S135" s="2" t="n"/>
      <c r="T135" s="2" t="n"/>
      <c r="U135" s="7" t="n"/>
      <c r="V135" s="4" t="n"/>
    </row>
    <row r="136">
      <c r="A136" s="2" t="n"/>
      <c r="B136" s="3" t="n"/>
      <c r="C136" s="2" t="n"/>
      <c r="D136" s="2" t="n"/>
      <c r="E136" s="2" t="n"/>
      <c r="F136" s="2" t="n"/>
      <c r="G136" s="4" t="n"/>
      <c r="H136" s="5" t="n"/>
      <c r="I136" s="2" t="n"/>
      <c r="J136" s="3">
        <f>IF($B136="","",$B136+1)</f>
        <v/>
      </c>
      <c r="K136" s="6" t="n"/>
      <c r="L136" s="6">
        <f>IF($B136="","",WORKDAY($B136,5,Feiertage!$A$2:$A$80))</f>
        <v/>
      </c>
      <c r="M136" s="6" t="n"/>
      <c r="N136" s="6">
        <f>IF($B136="","",WORKDAY($B136,10,Feiertage!$A$2:$A$80))</f>
        <v/>
      </c>
      <c r="O136" s="6" t="n"/>
      <c r="P136" s="2">
        <f>IF($B136="","",IF($O136&lt;&gt;"","abgeschlossen",IF(OR(AND($K136="",NOW()&gt;$J136),AND($M136="",TODAY()&gt;$L136),TODAY()&gt;$N136),"überfällig","offen")))</f>
        <v/>
      </c>
      <c r="Q136" s="5">
        <f>IF($B136="","",MAX(0,IF($O136&lt;&gt;"",$O136,TODAY())-INT($B136)))</f>
        <v/>
      </c>
      <c r="R136" s="2" t="n"/>
      <c r="S136" s="2" t="n"/>
      <c r="T136" s="2" t="n"/>
      <c r="U136" s="7" t="n"/>
      <c r="V136" s="4" t="n"/>
    </row>
    <row r="137">
      <c r="A137" s="2" t="n"/>
      <c r="B137" s="3" t="n"/>
      <c r="C137" s="2" t="n"/>
      <c r="D137" s="2" t="n"/>
      <c r="E137" s="2" t="n"/>
      <c r="F137" s="2" t="n"/>
      <c r="G137" s="4" t="n"/>
      <c r="H137" s="5" t="n"/>
      <c r="I137" s="2" t="n"/>
      <c r="J137" s="3">
        <f>IF($B137="","",$B137+1)</f>
        <v/>
      </c>
      <c r="K137" s="6" t="n"/>
      <c r="L137" s="6">
        <f>IF($B137="","",WORKDAY($B137,5,Feiertage!$A$2:$A$80))</f>
        <v/>
      </c>
      <c r="M137" s="6" t="n"/>
      <c r="N137" s="6">
        <f>IF($B137="","",WORKDAY($B137,10,Feiertage!$A$2:$A$80))</f>
        <v/>
      </c>
      <c r="O137" s="6" t="n"/>
      <c r="P137" s="2">
        <f>IF($B137="","",IF($O137&lt;&gt;"","abgeschlossen",IF(OR(AND($K137="",NOW()&gt;$J137),AND($M137="",TODAY()&gt;$L137),TODAY()&gt;$N137),"überfällig","offen")))</f>
        <v/>
      </c>
      <c r="Q137" s="5">
        <f>IF($B137="","",MAX(0,IF($O137&lt;&gt;"",$O137,TODAY())-INT($B137)))</f>
        <v/>
      </c>
      <c r="R137" s="2" t="n"/>
      <c r="S137" s="2" t="n"/>
      <c r="T137" s="2" t="n"/>
      <c r="U137" s="7" t="n"/>
      <c r="V137" s="4" t="n"/>
    </row>
    <row r="138">
      <c r="A138" s="2" t="n"/>
      <c r="B138" s="3" t="n"/>
      <c r="C138" s="2" t="n"/>
      <c r="D138" s="2" t="n"/>
      <c r="E138" s="2" t="n"/>
      <c r="F138" s="2" t="n"/>
      <c r="G138" s="4" t="n"/>
      <c r="H138" s="5" t="n"/>
      <c r="I138" s="2" t="n"/>
      <c r="J138" s="3">
        <f>IF($B138="","",$B138+1)</f>
        <v/>
      </c>
      <c r="K138" s="6" t="n"/>
      <c r="L138" s="6">
        <f>IF($B138="","",WORKDAY($B138,5,Feiertage!$A$2:$A$80))</f>
        <v/>
      </c>
      <c r="M138" s="6" t="n"/>
      <c r="N138" s="6">
        <f>IF($B138="","",WORKDAY($B138,10,Feiertage!$A$2:$A$80))</f>
        <v/>
      </c>
      <c r="O138" s="6" t="n"/>
      <c r="P138" s="2">
        <f>IF($B138="","",IF($O138&lt;&gt;"","abgeschlossen",IF(OR(AND($K138="",NOW()&gt;$J138),AND($M138="",TODAY()&gt;$L138),TODAY()&gt;$N138),"überfällig","offen")))</f>
        <v/>
      </c>
      <c r="Q138" s="5">
        <f>IF($B138="","",MAX(0,IF($O138&lt;&gt;"",$O138,TODAY())-INT($B138)))</f>
        <v/>
      </c>
      <c r="R138" s="2" t="n"/>
      <c r="S138" s="2" t="n"/>
      <c r="T138" s="2" t="n"/>
      <c r="U138" s="7" t="n"/>
      <c r="V138" s="4" t="n"/>
    </row>
    <row r="139">
      <c r="A139" s="2" t="n"/>
      <c r="B139" s="3" t="n"/>
      <c r="C139" s="2" t="n"/>
      <c r="D139" s="2" t="n"/>
      <c r="E139" s="2" t="n"/>
      <c r="F139" s="2" t="n"/>
      <c r="G139" s="4" t="n"/>
      <c r="H139" s="5" t="n"/>
      <c r="I139" s="2" t="n"/>
      <c r="J139" s="3">
        <f>IF($B139="","",$B139+1)</f>
        <v/>
      </c>
      <c r="K139" s="6" t="n"/>
      <c r="L139" s="6">
        <f>IF($B139="","",WORKDAY($B139,5,Feiertage!$A$2:$A$80))</f>
        <v/>
      </c>
      <c r="M139" s="6" t="n"/>
      <c r="N139" s="6">
        <f>IF($B139="","",WORKDAY($B139,10,Feiertage!$A$2:$A$80))</f>
        <v/>
      </c>
      <c r="O139" s="6" t="n"/>
      <c r="P139" s="2">
        <f>IF($B139="","",IF($O139&lt;&gt;"","abgeschlossen",IF(OR(AND($K139="",NOW()&gt;$J139),AND($M139="",TODAY()&gt;$L139),TODAY()&gt;$N139),"überfällig","offen")))</f>
        <v/>
      </c>
      <c r="Q139" s="5">
        <f>IF($B139="","",MAX(0,IF($O139&lt;&gt;"",$O139,TODAY())-INT($B139)))</f>
        <v/>
      </c>
      <c r="R139" s="2" t="n"/>
      <c r="S139" s="2" t="n"/>
      <c r="T139" s="2" t="n"/>
      <c r="U139" s="7" t="n"/>
      <c r="V139" s="4" t="n"/>
    </row>
    <row r="140">
      <c r="A140" s="2" t="n"/>
      <c r="B140" s="3" t="n"/>
      <c r="C140" s="2" t="n"/>
      <c r="D140" s="2" t="n"/>
      <c r="E140" s="2" t="n"/>
      <c r="F140" s="2" t="n"/>
      <c r="G140" s="4" t="n"/>
      <c r="H140" s="5" t="n"/>
      <c r="I140" s="2" t="n"/>
      <c r="J140" s="3">
        <f>IF($B140="","",$B140+1)</f>
        <v/>
      </c>
      <c r="K140" s="6" t="n"/>
      <c r="L140" s="6">
        <f>IF($B140="","",WORKDAY($B140,5,Feiertage!$A$2:$A$80))</f>
        <v/>
      </c>
      <c r="M140" s="6" t="n"/>
      <c r="N140" s="6">
        <f>IF($B140="","",WORKDAY($B140,10,Feiertage!$A$2:$A$80))</f>
        <v/>
      </c>
      <c r="O140" s="6" t="n"/>
      <c r="P140" s="2">
        <f>IF($B140="","",IF($O140&lt;&gt;"","abgeschlossen",IF(OR(AND($K140="",NOW()&gt;$J140),AND($M140="",TODAY()&gt;$L140),TODAY()&gt;$N140),"überfällig","offen")))</f>
        <v/>
      </c>
      <c r="Q140" s="5">
        <f>IF($B140="","",MAX(0,IF($O140&lt;&gt;"",$O140,TODAY())-INT($B140)))</f>
        <v/>
      </c>
      <c r="R140" s="2" t="n"/>
      <c r="S140" s="2" t="n"/>
      <c r="T140" s="2" t="n"/>
      <c r="U140" s="7" t="n"/>
      <c r="V140" s="4" t="n"/>
    </row>
    <row r="141">
      <c r="A141" s="2" t="n"/>
      <c r="B141" s="3" t="n"/>
      <c r="C141" s="2" t="n"/>
      <c r="D141" s="2" t="n"/>
      <c r="E141" s="2" t="n"/>
      <c r="F141" s="2" t="n"/>
      <c r="G141" s="4" t="n"/>
      <c r="H141" s="5" t="n"/>
      <c r="I141" s="2" t="n"/>
      <c r="J141" s="3">
        <f>IF($B141="","",$B141+1)</f>
        <v/>
      </c>
      <c r="K141" s="6" t="n"/>
      <c r="L141" s="6">
        <f>IF($B141="","",WORKDAY($B141,5,Feiertage!$A$2:$A$80))</f>
        <v/>
      </c>
      <c r="M141" s="6" t="n"/>
      <c r="N141" s="6">
        <f>IF($B141="","",WORKDAY($B141,10,Feiertage!$A$2:$A$80))</f>
        <v/>
      </c>
      <c r="O141" s="6" t="n"/>
      <c r="P141" s="2">
        <f>IF($B141="","",IF($O141&lt;&gt;"","abgeschlossen",IF(OR(AND($K141="",NOW()&gt;$J141),AND($M141="",TODAY()&gt;$L141),TODAY()&gt;$N141),"überfällig","offen")))</f>
        <v/>
      </c>
      <c r="Q141" s="5">
        <f>IF($B141="","",MAX(0,IF($O141&lt;&gt;"",$O141,TODAY())-INT($B141)))</f>
        <v/>
      </c>
      <c r="R141" s="2" t="n"/>
      <c r="S141" s="2" t="n"/>
      <c r="T141" s="2" t="n"/>
      <c r="U141" s="7" t="n"/>
      <c r="V141" s="4" t="n"/>
    </row>
    <row r="142">
      <c r="A142" s="2" t="n"/>
      <c r="B142" s="3" t="n"/>
      <c r="C142" s="2" t="n"/>
      <c r="D142" s="2" t="n"/>
      <c r="E142" s="2" t="n"/>
      <c r="F142" s="2" t="n"/>
      <c r="G142" s="4" t="n"/>
      <c r="H142" s="5" t="n"/>
      <c r="I142" s="2" t="n"/>
      <c r="J142" s="3">
        <f>IF($B142="","",$B142+1)</f>
        <v/>
      </c>
      <c r="K142" s="6" t="n"/>
      <c r="L142" s="6">
        <f>IF($B142="","",WORKDAY($B142,5,Feiertage!$A$2:$A$80))</f>
        <v/>
      </c>
      <c r="M142" s="6" t="n"/>
      <c r="N142" s="6">
        <f>IF($B142="","",WORKDAY($B142,10,Feiertage!$A$2:$A$80))</f>
        <v/>
      </c>
      <c r="O142" s="6" t="n"/>
      <c r="P142" s="2">
        <f>IF($B142="","",IF($O142&lt;&gt;"","abgeschlossen",IF(OR(AND($K142="",NOW()&gt;$J142),AND($M142="",TODAY()&gt;$L142),TODAY()&gt;$N142),"überfällig","offen")))</f>
        <v/>
      </c>
      <c r="Q142" s="5">
        <f>IF($B142="","",MAX(0,IF($O142&lt;&gt;"",$O142,TODAY())-INT($B142)))</f>
        <v/>
      </c>
      <c r="R142" s="2" t="n"/>
      <c r="S142" s="2" t="n"/>
      <c r="T142" s="2" t="n"/>
      <c r="U142" s="7" t="n"/>
      <c r="V142" s="4" t="n"/>
    </row>
    <row r="143">
      <c r="A143" s="2" t="n"/>
      <c r="B143" s="3" t="n"/>
      <c r="C143" s="2" t="n"/>
      <c r="D143" s="2" t="n"/>
      <c r="E143" s="2" t="n"/>
      <c r="F143" s="2" t="n"/>
      <c r="G143" s="4" t="n"/>
      <c r="H143" s="5" t="n"/>
      <c r="I143" s="2" t="n"/>
      <c r="J143" s="3">
        <f>IF($B143="","",$B143+1)</f>
        <v/>
      </c>
      <c r="K143" s="6" t="n"/>
      <c r="L143" s="6">
        <f>IF($B143="","",WORKDAY($B143,5,Feiertage!$A$2:$A$80))</f>
        <v/>
      </c>
      <c r="M143" s="6" t="n"/>
      <c r="N143" s="6">
        <f>IF($B143="","",WORKDAY($B143,10,Feiertage!$A$2:$A$80))</f>
        <v/>
      </c>
      <c r="O143" s="6" t="n"/>
      <c r="P143" s="2">
        <f>IF($B143="","",IF($O143&lt;&gt;"","abgeschlossen",IF(OR(AND($K143="",NOW()&gt;$J143),AND($M143="",TODAY()&gt;$L143),TODAY()&gt;$N143),"überfällig","offen")))</f>
        <v/>
      </c>
      <c r="Q143" s="5">
        <f>IF($B143="","",MAX(0,IF($O143&lt;&gt;"",$O143,TODAY())-INT($B143)))</f>
        <v/>
      </c>
      <c r="R143" s="2" t="n"/>
      <c r="S143" s="2" t="n"/>
      <c r="T143" s="2" t="n"/>
      <c r="U143" s="7" t="n"/>
      <c r="V143" s="4" t="n"/>
    </row>
    <row r="144">
      <c r="A144" s="2" t="n"/>
      <c r="B144" s="3" t="n"/>
      <c r="C144" s="2" t="n"/>
      <c r="D144" s="2" t="n"/>
      <c r="E144" s="2" t="n"/>
      <c r="F144" s="2" t="n"/>
      <c r="G144" s="4" t="n"/>
      <c r="H144" s="5" t="n"/>
      <c r="I144" s="2" t="n"/>
      <c r="J144" s="3">
        <f>IF($B144="","",$B144+1)</f>
        <v/>
      </c>
      <c r="K144" s="6" t="n"/>
      <c r="L144" s="6">
        <f>IF($B144="","",WORKDAY($B144,5,Feiertage!$A$2:$A$80))</f>
        <v/>
      </c>
      <c r="M144" s="6" t="n"/>
      <c r="N144" s="6">
        <f>IF($B144="","",WORKDAY($B144,10,Feiertage!$A$2:$A$80))</f>
        <v/>
      </c>
      <c r="O144" s="6" t="n"/>
      <c r="P144" s="2">
        <f>IF($B144="","",IF($O144&lt;&gt;"","abgeschlossen",IF(OR(AND($K144="",NOW()&gt;$J144),AND($M144="",TODAY()&gt;$L144),TODAY()&gt;$N144),"überfällig","offen")))</f>
        <v/>
      </c>
      <c r="Q144" s="5">
        <f>IF($B144="","",MAX(0,IF($O144&lt;&gt;"",$O144,TODAY())-INT($B144)))</f>
        <v/>
      </c>
      <c r="R144" s="2" t="n"/>
      <c r="S144" s="2" t="n"/>
      <c r="T144" s="2" t="n"/>
      <c r="U144" s="7" t="n"/>
      <c r="V144" s="4" t="n"/>
    </row>
    <row r="145">
      <c r="A145" s="2" t="n"/>
      <c r="B145" s="3" t="n"/>
      <c r="C145" s="2" t="n"/>
      <c r="D145" s="2" t="n"/>
      <c r="E145" s="2" t="n"/>
      <c r="F145" s="2" t="n"/>
      <c r="G145" s="4" t="n"/>
      <c r="H145" s="5" t="n"/>
      <c r="I145" s="2" t="n"/>
      <c r="J145" s="3">
        <f>IF($B145="","",$B145+1)</f>
        <v/>
      </c>
      <c r="K145" s="6" t="n"/>
      <c r="L145" s="6">
        <f>IF($B145="","",WORKDAY($B145,5,Feiertage!$A$2:$A$80))</f>
        <v/>
      </c>
      <c r="M145" s="6" t="n"/>
      <c r="N145" s="6">
        <f>IF($B145="","",WORKDAY($B145,10,Feiertage!$A$2:$A$80))</f>
        <v/>
      </c>
      <c r="O145" s="6" t="n"/>
      <c r="P145" s="2">
        <f>IF($B145="","",IF($O145&lt;&gt;"","abgeschlossen",IF(OR(AND($K145="",NOW()&gt;$J145),AND($M145="",TODAY()&gt;$L145),TODAY()&gt;$N145),"überfällig","offen")))</f>
        <v/>
      </c>
      <c r="Q145" s="5">
        <f>IF($B145="","",MAX(0,IF($O145&lt;&gt;"",$O145,TODAY())-INT($B145)))</f>
        <v/>
      </c>
      <c r="R145" s="2" t="n"/>
      <c r="S145" s="2" t="n"/>
      <c r="T145" s="2" t="n"/>
      <c r="U145" s="7" t="n"/>
      <c r="V145" s="4" t="n"/>
    </row>
    <row r="146">
      <c r="A146" s="2" t="n"/>
      <c r="B146" s="3" t="n"/>
      <c r="C146" s="2" t="n"/>
      <c r="D146" s="2" t="n"/>
      <c r="E146" s="2" t="n"/>
      <c r="F146" s="2" t="n"/>
      <c r="G146" s="4" t="n"/>
      <c r="H146" s="5" t="n"/>
      <c r="I146" s="2" t="n"/>
      <c r="J146" s="3">
        <f>IF($B146="","",$B146+1)</f>
        <v/>
      </c>
      <c r="K146" s="6" t="n"/>
      <c r="L146" s="6">
        <f>IF($B146="","",WORKDAY($B146,5,Feiertage!$A$2:$A$80))</f>
        <v/>
      </c>
      <c r="M146" s="6" t="n"/>
      <c r="N146" s="6">
        <f>IF($B146="","",WORKDAY($B146,10,Feiertage!$A$2:$A$80))</f>
        <v/>
      </c>
      <c r="O146" s="6" t="n"/>
      <c r="P146" s="2">
        <f>IF($B146="","",IF($O146&lt;&gt;"","abgeschlossen",IF(OR(AND($K146="",NOW()&gt;$J146),AND($M146="",TODAY()&gt;$L146),TODAY()&gt;$N146),"überfällig","offen")))</f>
        <v/>
      </c>
      <c r="Q146" s="5">
        <f>IF($B146="","",MAX(0,IF($O146&lt;&gt;"",$O146,TODAY())-INT($B146)))</f>
        <v/>
      </c>
      <c r="R146" s="2" t="n"/>
      <c r="S146" s="2" t="n"/>
      <c r="T146" s="2" t="n"/>
      <c r="U146" s="7" t="n"/>
      <c r="V146" s="4" t="n"/>
    </row>
    <row r="147">
      <c r="A147" s="2" t="n"/>
      <c r="B147" s="3" t="n"/>
      <c r="C147" s="2" t="n"/>
      <c r="D147" s="2" t="n"/>
      <c r="E147" s="2" t="n"/>
      <c r="F147" s="2" t="n"/>
      <c r="G147" s="4" t="n"/>
      <c r="H147" s="5" t="n"/>
      <c r="I147" s="2" t="n"/>
      <c r="J147" s="3">
        <f>IF($B147="","",$B147+1)</f>
        <v/>
      </c>
      <c r="K147" s="6" t="n"/>
      <c r="L147" s="6">
        <f>IF($B147="","",WORKDAY($B147,5,Feiertage!$A$2:$A$80))</f>
        <v/>
      </c>
      <c r="M147" s="6" t="n"/>
      <c r="N147" s="6">
        <f>IF($B147="","",WORKDAY($B147,10,Feiertage!$A$2:$A$80))</f>
        <v/>
      </c>
      <c r="O147" s="6" t="n"/>
      <c r="P147" s="2">
        <f>IF($B147="","",IF($O147&lt;&gt;"","abgeschlossen",IF(OR(AND($K147="",NOW()&gt;$J147),AND($M147="",TODAY()&gt;$L147),TODAY()&gt;$N147),"überfällig","offen")))</f>
        <v/>
      </c>
      <c r="Q147" s="5">
        <f>IF($B147="","",MAX(0,IF($O147&lt;&gt;"",$O147,TODAY())-INT($B147)))</f>
        <v/>
      </c>
      <c r="R147" s="2" t="n"/>
      <c r="S147" s="2" t="n"/>
      <c r="T147" s="2" t="n"/>
      <c r="U147" s="7" t="n"/>
      <c r="V147" s="4" t="n"/>
    </row>
    <row r="148">
      <c r="A148" s="2" t="n"/>
      <c r="B148" s="3" t="n"/>
      <c r="C148" s="2" t="n"/>
      <c r="D148" s="2" t="n"/>
      <c r="E148" s="2" t="n"/>
      <c r="F148" s="2" t="n"/>
      <c r="G148" s="4" t="n"/>
      <c r="H148" s="5" t="n"/>
      <c r="I148" s="2" t="n"/>
      <c r="J148" s="3">
        <f>IF($B148="","",$B148+1)</f>
        <v/>
      </c>
      <c r="K148" s="6" t="n"/>
      <c r="L148" s="6">
        <f>IF($B148="","",WORKDAY($B148,5,Feiertage!$A$2:$A$80))</f>
        <v/>
      </c>
      <c r="M148" s="6" t="n"/>
      <c r="N148" s="6">
        <f>IF($B148="","",WORKDAY($B148,10,Feiertage!$A$2:$A$80))</f>
        <v/>
      </c>
      <c r="O148" s="6" t="n"/>
      <c r="P148" s="2">
        <f>IF($B148="","",IF($O148&lt;&gt;"","abgeschlossen",IF(OR(AND($K148="",NOW()&gt;$J148),AND($M148="",TODAY()&gt;$L148),TODAY()&gt;$N148),"überfällig","offen")))</f>
        <v/>
      </c>
      <c r="Q148" s="5">
        <f>IF($B148="","",MAX(0,IF($O148&lt;&gt;"",$O148,TODAY())-INT($B148)))</f>
        <v/>
      </c>
      <c r="R148" s="2" t="n"/>
      <c r="S148" s="2" t="n"/>
      <c r="T148" s="2" t="n"/>
      <c r="U148" s="7" t="n"/>
      <c r="V148" s="4" t="n"/>
    </row>
    <row r="149">
      <c r="A149" s="2" t="n"/>
      <c r="B149" s="3" t="n"/>
      <c r="C149" s="2" t="n"/>
      <c r="D149" s="2" t="n"/>
      <c r="E149" s="2" t="n"/>
      <c r="F149" s="2" t="n"/>
      <c r="G149" s="4" t="n"/>
      <c r="H149" s="5" t="n"/>
      <c r="I149" s="2" t="n"/>
      <c r="J149" s="3">
        <f>IF($B149="","",$B149+1)</f>
        <v/>
      </c>
      <c r="K149" s="6" t="n"/>
      <c r="L149" s="6">
        <f>IF($B149="","",WORKDAY($B149,5,Feiertage!$A$2:$A$80))</f>
        <v/>
      </c>
      <c r="M149" s="6" t="n"/>
      <c r="N149" s="6">
        <f>IF($B149="","",WORKDAY($B149,10,Feiertage!$A$2:$A$80))</f>
        <v/>
      </c>
      <c r="O149" s="6" t="n"/>
      <c r="P149" s="2">
        <f>IF($B149="","",IF($O149&lt;&gt;"","abgeschlossen",IF(OR(AND($K149="",NOW()&gt;$J149),AND($M149="",TODAY()&gt;$L149),TODAY()&gt;$N149),"überfällig","offen")))</f>
        <v/>
      </c>
      <c r="Q149" s="5">
        <f>IF($B149="","",MAX(0,IF($O149&lt;&gt;"",$O149,TODAY())-INT($B149)))</f>
        <v/>
      </c>
      <c r="R149" s="2" t="n"/>
      <c r="S149" s="2" t="n"/>
      <c r="T149" s="2" t="n"/>
      <c r="U149" s="7" t="n"/>
      <c r="V149" s="4" t="n"/>
    </row>
    <row r="150">
      <c r="A150" s="2" t="n"/>
      <c r="B150" s="3" t="n"/>
      <c r="C150" s="2" t="n"/>
      <c r="D150" s="2" t="n"/>
      <c r="E150" s="2" t="n"/>
      <c r="F150" s="2" t="n"/>
      <c r="G150" s="4" t="n"/>
      <c r="H150" s="5" t="n"/>
      <c r="I150" s="2" t="n"/>
      <c r="J150" s="3">
        <f>IF($B150="","",$B150+1)</f>
        <v/>
      </c>
      <c r="K150" s="6" t="n"/>
      <c r="L150" s="6">
        <f>IF($B150="","",WORKDAY($B150,5,Feiertage!$A$2:$A$80))</f>
        <v/>
      </c>
      <c r="M150" s="6" t="n"/>
      <c r="N150" s="6">
        <f>IF($B150="","",WORKDAY($B150,10,Feiertage!$A$2:$A$80))</f>
        <v/>
      </c>
      <c r="O150" s="6" t="n"/>
      <c r="P150" s="2">
        <f>IF($B150="","",IF($O150&lt;&gt;"","abgeschlossen",IF(OR(AND($K150="",NOW()&gt;$J150),AND($M150="",TODAY()&gt;$L150),TODAY()&gt;$N150),"überfällig","offen")))</f>
        <v/>
      </c>
      <c r="Q150" s="5">
        <f>IF($B150="","",MAX(0,IF($O150&lt;&gt;"",$O150,TODAY())-INT($B150)))</f>
        <v/>
      </c>
      <c r="R150" s="2" t="n"/>
      <c r="S150" s="2" t="n"/>
      <c r="T150" s="2" t="n"/>
      <c r="U150" s="7" t="n"/>
      <c r="V150" s="4" t="n"/>
    </row>
    <row r="151">
      <c r="A151" s="2" t="n"/>
      <c r="B151" s="3" t="n"/>
      <c r="C151" s="2" t="n"/>
      <c r="D151" s="2" t="n"/>
      <c r="E151" s="2" t="n"/>
      <c r="F151" s="2" t="n"/>
      <c r="G151" s="4" t="n"/>
      <c r="H151" s="5" t="n"/>
      <c r="I151" s="2" t="n"/>
      <c r="J151" s="3">
        <f>IF($B151="","",$B151+1)</f>
        <v/>
      </c>
      <c r="K151" s="6" t="n"/>
      <c r="L151" s="6">
        <f>IF($B151="","",WORKDAY($B151,5,Feiertage!$A$2:$A$80))</f>
        <v/>
      </c>
      <c r="M151" s="6" t="n"/>
      <c r="N151" s="6">
        <f>IF($B151="","",WORKDAY($B151,10,Feiertage!$A$2:$A$80))</f>
        <v/>
      </c>
      <c r="O151" s="6" t="n"/>
      <c r="P151" s="2">
        <f>IF($B151="","",IF($O151&lt;&gt;"","abgeschlossen",IF(OR(AND($K151="",NOW()&gt;$J151),AND($M151="",TODAY()&gt;$L151),TODAY()&gt;$N151),"überfällig","offen")))</f>
        <v/>
      </c>
      <c r="Q151" s="5">
        <f>IF($B151="","",MAX(0,IF($O151&lt;&gt;"",$O151,TODAY())-INT($B151)))</f>
        <v/>
      </c>
      <c r="R151" s="2" t="n"/>
      <c r="S151" s="2" t="n"/>
      <c r="T151" s="2" t="n"/>
      <c r="U151" s="7" t="n"/>
      <c r="V151" s="4" t="n"/>
    </row>
    <row r="152">
      <c r="A152" s="2" t="n"/>
      <c r="B152" s="3" t="n"/>
      <c r="C152" s="2" t="n"/>
      <c r="D152" s="2" t="n"/>
      <c r="E152" s="2" t="n"/>
      <c r="F152" s="2" t="n"/>
      <c r="G152" s="4" t="n"/>
      <c r="H152" s="5" t="n"/>
      <c r="I152" s="2" t="n"/>
      <c r="J152" s="3">
        <f>IF($B152="","",$B152+1)</f>
        <v/>
      </c>
      <c r="K152" s="6" t="n"/>
      <c r="L152" s="6">
        <f>IF($B152="","",WORKDAY($B152,5,Feiertage!$A$2:$A$80))</f>
        <v/>
      </c>
      <c r="M152" s="6" t="n"/>
      <c r="N152" s="6">
        <f>IF($B152="","",WORKDAY($B152,10,Feiertage!$A$2:$A$80))</f>
        <v/>
      </c>
      <c r="O152" s="6" t="n"/>
      <c r="P152" s="2">
        <f>IF($B152="","",IF($O152&lt;&gt;"","abgeschlossen",IF(OR(AND($K152="",NOW()&gt;$J152),AND($M152="",TODAY()&gt;$L152),TODAY()&gt;$N152),"überfällig","offen")))</f>
        <v/>
      </c>
      <c r="Q152" s="5">
        <f>IF($B152="","",MAX(0,IF($O152&lt;&gt;"",$O152,TODAY())-INT($B152)))</f>
        <v/>
      </c>
      <c r="R152" s="2" t="n"/>
      <c r="S152" s="2" t="n"/>
      <c r="T152" s="2" t="n"/>
      <c r="U152" s="7" t="n"/>
      <c r="V152" s="4" t="n"/>
    </row>
    <row r="153">
      <c r="A153" s="2" t="n"/>
      <c r="B153" s="3" t="n"/>
      <c r="C153" s="2" t="n"/>
      <c r="D153" s="2" t="n"/>
      <c r="E153" s="2" t="n"/>
      <c r="F153" s="2" t="n"/>
      <c r="G153" s="4" t="n"/>
      <c r="H153" s="5" t="n"/>
      <c r="I153" s="2" t="n"/>
      <c r="J153" s="3">
        <f>IF($B153="","",$B153+1)</f>
        <v/>
      </c>
      <c r="K153" s="6" t="n"/>
      <c r="L153" s="6">
        <f>IF($B153="","",WORKDAY($B153,5,Feiertage!$A$2:$A$80))</f>
        <v/>
      </c>
      <c r="M153" s="6" t="n"/>
      <c r="N153" s="6">
        <f>IF($B153="","",WORKDAY($B153,10,Feiertage!$A$2:$A$80))</f>
        <v/>
      </c>
      <c r="O153" s="6" t="n"/>
      <c r="P153" s="2">
        <f>IF($B153="","",IF($O153&lt;&gt;"","abgeschlossen",IF(OR(AND($K153="",NOW()&gt;$J153),AND($M153="",TODAY()&gt;$L153),TODAY()&gt;$N153),"überfällig","offen")))</f>
        <v/>
      </c>
      <c r="Q153" s="5">
        <f>IF($B153="","",MAX(0,IF($O153&lt;&gt;"",$O153,TODAY())-INT($B153)))</f>
        <v/>
      </c>
      <c r="R153" s="2" t="n"/>
      <c r="S153" s="2" t="n"/>
      <c r="T153" s="2" t="n"/>
      <c r="U153" s="7" t="n"/>
      <c r="V153" s="4" t="n"/>
    </row>
    <row r="154">
      <c r="A154" s="2" t="n"/>
      <c r="B154" s="3" t="n"/>
      <c r="C154" s="2" t="n"/>
      <c r="D154" s="2" t="n"/>
      <c r="E154" s="2" t="n"/>
      <c r="F154" s="2" t="n"/>
      <c r="G154" s="4" t="n"/>
      <c r="H154" s="5" t="n"/>
      <c r="I154" s="2" t="n"/>
      <c r="J154" s="3">
        <f>IF($B154="","",$B154+1)</f>
        <v/>
      </c>
      <c r="K154" s="6" t="n"/>
      <c r="L154" s="6">
        <f>IF($B154="","",WORKDAY($B154,5,Feiertage!$A$2:$A$80))</f>
        <v/>
      </c>
      <c r="M154" s="6" t="n"/>
      <c r="N154" s="6">
        <f>IF($B154="","",WORKDAY($B154,10,Feiertage!$A$2:$A$80))</f>
        <v/>
      </c>
      <c r="O154" s="6" t="n"/>
      <c r="P154" s="2">
        <f>IF($B154="","",IF($O154&lt;&gt;"","abgeschlossen",IF(OR(AND($K154="",NOW()&gt;$J154),AND($M154="",TODAY()&gt;$L154),TODAY()&gt;$N154),"überfällig","offen")))</f>
        <v/>
      </c>
      <c r="Q154" s="5">
        <f>IF($B154="","",MAX(0,IF($O154&lt;&gt;"",$O154,TODAY())-INT($B154)))</f>
        <v/>
      </c>
      <c r="R154" s="2" t="n"/>
      <c r="S154" s="2" t="n"/>
      <c r="T154" s="2" t="n"/>
      <c r="U154" s="7" t="n"/>
      <c r="V154" s="4" t="n"/>
    </row>
    <row r="155">
      <c r="A155" s="2" t="n"/>
      <c r="B155" s="3" t="n"/>
      <c r="C155" s="2" t="n"/>
      <c r="D155" s="2" t="n"/>
      <c r="E155" s="2" t="n"/>
      <c r="F155" s="2" t="n"/>
      <c r="G155" s="4" t="n"/>
      <c r="H155" s="5" t="n"/>
      <c r="I155" s="2" t="n"/>
      <c r="J155" s="3">
        <f>IF($B155="","",$B155+1)</f>
        <v/>
      </c>
      <c r="K155" s="6" t="n"/>
      <c r="L155" s="6">
        <f>IF($B155="","",WORKDAY($B155,5,Feiertage!$A$2:$A$80))</f>
        <v/>
      </c>
      <c r="M155" s="6" t="n"/>
      <c r="N155" s="6">
        <f>IF($B155="","",WORKDAY($B155,10,Feiertage!$A$2:$A$80))</f>
        <v/>
      </c>
      <c r="O155" s="6" t="n"/>
      <c r="P155" s="2">
        <f>IF($B155="","",IF($O155&lt;&gt;"","abgeschlossen",IF(OR(AND($K155="",NOW()&gt;$J155),AND($M155="",TODAY()&gt;$L155),TODAY()&gt;$N155),"überfällig","offen")))</f>
        <v/>
      </c>
      <c r="Q155" s="5">
        <f>IF($B155="","",MAX(0,IF($O155&lt;&gt;"",$O155,TODAY())-INT($B155)))</f>
        <v/>
      </c>
      <c r="R155" s="2" t="n"/>
      <c r="S155" s="2" t="n"/>
      <c r="T155" s="2" t="n"/>
      <c r="U155" s="7" t="n"/>
      <c r="V155" s="4" t="n"/>
    </row>
    <row r="156">
      <c r="A156" s="2" t="n"/>
      <c r="B156" s="3" t="n"/>
      <c r="C156" s="2" t="n"/>
      <c r="D156" s="2" t="n"/>
      <c r="E156" s="2" t="n"/>
      <c r="F156" s="2" t="n"/>
      <c r="G156" s="4" t="n"/>
      <c r="H156" s="5" t="n"/>
      <c r="I156" s="2" t="n"/>
      <c r="J156" s="3">
        <f>IF($B156="","",$B156+1)</f>
        <v/>
      </c>
      <c r="K156" s="6" t="n"/>
      <c r="L156" s="6">
        <f>IF($B156="","",WORKDAY($B156,5,Feiertage!$A$2:$A$80))</f>
        <v/>
      </c>
      <c r="M156" s="6" t="n"/>
      <c r="N156" s="6">
        <f>IF($B156="","",WORKDAY($B156,10,Feiertage!$A$2:$A$80))</f>
        <v/>
      </c>
      <c r="O156" s="6" t="n"/>
      <c r="P156" s="2">
        <f>IF($B156="","",IF($O156&lt;&gt;"","abgeschlossen",IF(OR(AND($K156="",NOW()&gt;$J156),AND($M156="",TODAY()&gt;$L156),TODAY()&gt;$N156),"überfällig","offen")))</f>
        <v/>
      </c>
      <c r="Q156" s="5">
        <f>IF($B156="","",MAX(0,IF($O156&lt;&gt;"",$O156,TODAY())-INT($B156)))</f>
        <v/>
      </c>
      <c r="R156" s="2" t="n"/>
      <c r="S156" s="2" t="n"/>
      <c r="T156" s="2" t="n"/>
      <c r="U156" s="7" t="n"/>
      <c r="V156" s="4" t="n"/>
    </row>
    <row r="157">
      <c r="A157" s="2" t="n"/>
      <c r="B157" s="3" t="n"/>
      <c r="C157" s="2" t="n"/>
      <c r="D157" s="2" t="n"/>
      <c r="E157" s="2" t="n"/>
      <c r="F157" s="2" t="n"/>
      <c r="G157" s="4" t="n"/>
      <c r="H157" s="5" t="n"/>
      <c r="I157" s="2" t="n"/>
      <c r="J157" s="3">
        <f>IF($B157="","",$B157+1)</f>
        <v/>
      </c>
      <c r="K157" s="6" t="n"/>
      <c r="L157" s="6">
        <f>IF($B157="","",WORKDAY($B157,5,Feiertage!$A$2:$A$80))</f>
        <v/>
      </c>
      <c r="M157" s="6" t="n"/>
      <c r="N157" s="6">
        <f>IF($B157="","",WORKDAY($B157,10,Feiertage!$A$2:$A$80))</f>
        <v/>
      </c>
      <c r="O157" s="6" t="n"/>
      <c r="P157" s="2">
        <f>IF($B157="","",IF($O157&lt;&gt;"","abgeschlossen",IF(OR(AND($K157="",NOW()&gt;$J157),AND($M157="",TODAY()&gt;$L157),TODAY()&gt;$N157),"überfällig","offen")))</f>
        <v/>
      </c>
      <c r="Q157" s="5">
        <f>IF($B157="","",MAX(0,IF($O157&lt;&gt;"",$O157,TODAY())-INT($B157)))</f>
        <v/>
      </c>
      <c r="R157" s="2" t="n"/>
      <c r="S157" s="2" t="n"/>
      <c r="T157" s="2" t="n"/>
      <c r="U157" s="7" t="n"/>
      <c r="V157" s="4" t="n"/>
    </row>
    <row r="158">
      <c r="A158" s="2" t="n"/>
      <c r="B158" s="3" t="n"/>
      <c r="C158" s="2" t="n"/>
      <c r="D158" s="2" t="n"/>
      <c r="E158" s="2" t="n"/>
      <c r="F158" s="2" t="n"/>
      <c r="G158" s="4" t="n"/>
      <c r="H158" s="5" t="n"/>
      <c r="I158" s="2" t="n"/>
      <c r="J158" s="3">
        <f>IF($B158="","",$B158+1)</f>
        <v/>
      </c>
      <c r="K158" s="6" t="n"/>
      <c r="L158" s="6">
        <f>IF($B158="","",WORKDAY($B158,5,Feiertage!$A$2:$A$80))</f>
        <v/>
      </c>
      <c r="M158" s="6" t="n"/>
      <c r="N158" s="6">
        <f>IF($B158="","",WORKDAY($B158,10,Feiertage!$A$2:$A$80))</f>
        <v/>
      </c>
      <c r="O158" s="6" t="n"/>
      <c r="P158" s="2">
        <f>IF($B158="","",IF($O158&lt;&gt;"","abgeschlossen",IF(OR(AND($K158="",NOW()&gt;$J158),AND($M158="",TODAY()&gt;$L158),TODAY()&gt;$N158),"überfällig","offen")))</f>
        <v/>
      </c>
      <c r="Q158" s="5">
        <f>IF($B158="","",MAX(0,IF($O158&lt;&gt;"",$O158,TODAY())-INT($B158)))</f>
        <v/>
      </c>
      <c r="R158" s="2" t="n"/>
      <c r="S158" s="2" t="n"/>
      <c r="T158" s="2" t="n"/>
      <c r="U158" s="7" t="n"/>
      <c r="V158" s="4" t="n"/>
    </row>
    <row r="159">
      <c r="A159" s="2" t="n"/>
      <c r="B159" s="3" t="n"/>
      <c r="C159" s="2" t="n"/>
      <c r="D159" s="2" t="n"/>
      <c r="E159" s="2" t="n"/>
      <c r="F159" s="2" t="n"/>
      <c r="G159" s="4" t="n"/>
      <c r="H159" s="5" t="n"/>
      <c r="I159" s="2" t="n"/>
      <c r="J159" s="3">
        <f>IF($B159="","",$B159+1)</f>
        <v/>
      </c>
      <c r="K159" s="6" t="n"/>
      <c r="L159" s="6">
        <f>IF($B159="","",WORKDAY($B159,5,Feiertage!$A$2:$A$80))</f>
        <v/>
      </c>
      <c r="M159" s="6" t="n"/>
      <c r="N159" s="6">
        <f>IF($B159="","",WORKDAY($B159,10,Feiertage!$A$2:$A$80))</f>
        <v/>
      </c>
      <c r="O159" s="6" t="n"/>
      <c r="P159" s="2">
        <f>IF($B159="","",IF($O159&lt;&gt;"","abgeschlossen",IF(OR(AND($K159="",NOW()&gt;$J159),AND($M159="",TODAY()&gt;$L159),TODAY()&gt;$N159),"überfällig","offen")))</f>
        <v/>
      </c>
      <c r="Q159" s="5">
        <f>IF($B159="","",MAX(0,IF($O159&lt;&gt;"",$O159,TODAY())-INT($B159)))</f>
        <v/>
      </c>
      <c r="R159" s="2" t="n"/>
      <c r="S159" s="2" t="n"/>
      <c r="T159" s="2" t="n"/>
      <c r="U159" s="7" t="n"/>
      <c r="V159" s="4" t="n"/>
    </row>
    <row r="160">
      <c r="A160" s="2" t="n"/>
      <c r="B160" s="3" t="n"/>
      <c r="C160" s="2" t="n"/>
      <c r="D160" s="2" t="n"/>
      <c r="E160" s="2" t="n"/>
      <c r="F160" s="2" t="n"/>
      <c r="G160" s="4" t="n"/>
      <c r="H160" s="5" t="n"/>
      <c r="I160" s="2" t="n"/>
      <c r="J160" s="3">
        <f>IF($B160="","",$B160+1)</f>
        <v/>
      </c>
      <c r="K160" s="6" t="n"/>
      <c r="L160" s="6">
        <f>IF($B160="","",WORKDAY($B160,5,Feiertage!$A$2:$A$80))</f>
        <v/>
      </c>
      <c r="M160" s="6" t="n"/>
      <c r="N160" s="6">
        <f>IF($B160="","",WORKDAY($B160,10,Feiertage!$A$2:$A$80))</f>
        <v/>
      </c>
      <c r="O160" s="6" t="n"/>
      <c r="P160" s="2">
        <f>IF($B160="","",IF($O160&lt;&gt;"","abgeschlossen",IF(OR(AND($K160="",NOW()&gt;$J160),AND($M160="",TODAY()&gt;$L160),TODAY()&gt;$N160),"überfällig","offen")))</f>
        <v/>
      </c>
      <c r="Q160" s="5">
        <f>IF($B160="","",MAX(0,IF($O160&lt;&gt;"",$O160,TODAY())-INT($B160)))</f>
        <v/>
      </c>
      <c r="R160" s="2" t="n"/>
      <c r="S160" s="2" t="n"/>
      <c r="T160" s="2" t="n"/>
      <c r="U160" s="7" t="n"/>
      <c r="V160" s="4" t="n"/>
    </row>
    <row r="161">
      <c r="A161" s="2" t="n"/>
      <c r="B161" s="3" t="n"/>
      <c r="C161" s="2" t="n"/>
      <c r="D161" s="2" t="n"/>
      <c r="E161" s="2" t="n"/>
      <c r="F161" s="2" t="n"/>
      <c r="G161" s="4" t="n"/>
      <c r="H161" s="5" t="n"/>
      <c r="I161" s="2" t="n"/>
      <c r="J161" s="3">
        <f>IF($B161="","",$B161+1)</f>
        <v/>
      </c>
      <c r="K161" s="6" t="n"/>
      <c r="L161" s="6">
        <f>IF($B161="","",WORKDAY($B161,5,Feiertage!$A$2:$A$80))</f>
        <v/>
      </c>
      <c r="M161" s="6" t="n"/>
      <c r="N161" s="6">
        <f>IF($B161="","",WORKDAY($B161,10,Feiertage!$A$2:$A$80))</f>
        <v/>
      </c>
      <c r="O161" s="6" t="n"/>
      <c r="P161" s="2">
        <f>IF($B161="","",IF($O161&lt;&gt;"","abgeschlossen",IF(OR(AND($K161="",NOW()&gt;$J161),AND($M161="",TODAY()&gt;$L161),TODAY()&gt;$N161),"überfällig","offen")))</f>
        <v/>
      </c>
      <c r="Q161" s="5">
        <f>IF($B161="","",MAX(0,IF($O161&lt;&gt;"",$O161,TODAY())-INT($B161)))</f>
        <v/>
      </c>
      <c r="R161" s="2" t="n"/>
      <c r="S161" s="2" t="n"/>
      <c r="T161" s="2" t="n"/>
      <c r="U161" s="7" t="n"/>
      <c r="V161" s="4" t="n"/>
    </row>
    <row r="162">
      <c r="A162" s="2" t="n"/>
      <c r="B162" s="3" t="n"/>
      <c r="C162" s="2" t="n"/>
      <c r="D162" s="2" t="n"/>
      <c r="E162" s="2" t="n"/>
      <c r="F162" s="2" t="n"/>
      <c r="G162" s="4" t="n"/>
      <c r="H162" s="5" t="n"/>
      <c r="I162" s="2" t="n"/>
      <c r="J162" s="3">
        <f>IF($B162="","",$B162+1)</f>
        <v/>
      </c>
      <c r="K162" s="6" t="n"/>
      <c r="L162" s="6">
        <f>IF($B162="","",WORKDAY($B162,5,Feiertage!$A$2:$A$80))</f>
        <v/>
      </c>
      <c r="M162" s="6" t="n"/>
      <c r="N162" s="6">
        <f>IF($B162="","",WORKDAY($B162,10,Feiertage!$A$2:$A$80))</f>
        <v/>
      </c>
      <c r="O162" s="6" t="n"/>
      <c r="P162" s="2">
        <f>IF($B162="","",IF($O162&lt;&gt;"","abgeschlossen",IF(OR(AND($K162="",NOW()&gt;$J162),AND($M162="",TODAY()&gt;$L162),TODAY()&gt;$N162),"überfällig","offen")))</f>
        <v/>
      </c>
      <c r="Q162" s="5">
        <f>IF($B162="","",MAX(0,IF($O162&lt;&gt;"",$O162,TODAY())-INT($B162)))</f>
        <v/>
      </c>
      <c r="R162" s="2" t="n"/>
      <c r="S162" s="2" t="n"/>
      <c r="T162" s="2" t="n"/>
      <c r="U162" s="7" t="n"/>
      <c r="V162" s="4" t="n"/>
    </row>
    <row r="163">
      <c r="A163" s="2" t="n"/>
      <c r="B163" s="3" t="n"/>
      <c r="C163" s="2" t="n"/>
      <c r="D163" s="2" t="n"/>
      <c r="E163" s="2" t="n"/>
      <c r="F163" s="2" t="n"/>
      <c r="G163" s="4" t="n"/>
      <c r="H163" s="5" t="n"/>
      <c r="I163" s="2" t="n"/>
      <c r="J163" s="3">
        <f>IF($B163="","",$B163+1)</f>
        <v/>
      </c>
      <c r="K163" s="6" t="n"/>
      <c r="L163" s="6">
        <f>IF($B163="","",WORKDAY($B163,5,Feiertage!$A$2:$A$80))</f>
        <v/>
      </c>
      <c r="M163" s="6" t="n"/>
      <c r="N163" s="6">
        <f>IF($B163="","",WORKDAY($B163,10,Feiertage!$A$2:$A$80))</f>
        <v/>
      </c>
      <c r="O163" s="6" t="n"/>
      <c r="P163" s="2">
        <f>IF($B163="","",IF($O163&lt;&gt;"","abgeschlossen",IF(OR(AND($K163="",NOW()&gt;$J163),AND($M163="",TODAY()&gt;$L163),TODAY()&gt;$N163),"überfällig","offen")))</f>
        <v/>
      </c>
      <c r="Q163" s="5">
        <f>IF($B163="","",MAX(0,IF($O163&lt;&gt;"",$O163,TODAY())-INT($B163)))</f>
        <v/>
      </c>
      <c r="R163" s="2" t="n"/>
      <c r="S163" s="2" t="n"/>
      <c r="T163" s="2" t="n"/>
      <c r="U163" s="7" t="n"/>
      <c r="V163" s="4" t="n"/>
    </row>
    <row r="164">
      <c r="A164" s="2" t="n"/>
      <c r="B164" s="3" t="n"/>
      <c r="C164" s="2" t="n"/>
      <c r="D164" s="2" t="n"/>
      <c r="E164" s="2" t="n"/>
      <c r="F164" s="2" t="n"/>
      <c r="G164" s="4" t="n"/>
      <c r="H164" s="5" t="n"/>
      <c r="I164" s="2" t="n"/>
      <c r="J164" s="3">
        <f>IF($B164="","",$B164+1)</f>
        <v/>
      </c>
      <c r="K164" s="6" t="n"/>
      <c r="L164" s="6">
        <f>IF($B164="","",WORKDAY($B164,5,Feiertage!$A$2:$A$80))</f>
        <v/>
      </c>
      <c r="M164" s="6" t="n"/>
      <c r="N164" s="6">
        <f>IF($B164="","",WORKDAY($B164,10,Feiertage!$A$2:$A$80))</f>
        <v/>
      </c>
      <c r="O164" s="6" t="n"/>
      <c r="P164" s="2">
        <f>IF($B164="","",IF($O164&lt;&gt;"","abgeschlossen",IF(OR(AND($K164="",NOW()&gt;$J164),AND($M164="",TODAY()&gt;$L164),TODAY()&gt;$N164),"überfällig","offen")))</f>
        <v/>
      </c>
      <c r="Q164" s="5">
        <f>IF($B164="","",MAX(0,IF($O164&lt;&gt;"",$O164,TODAY())-INT($B164)))</f>
        <v/>
      </c>
      <c r="R164" s="2" t="n"/>
      <c r="S164" s="2" t="n"/>
      <c r="T164" s="2" t="n"/>
      <c r="U164" s="7" t="n"/>
      <c r="V164" s="4" t="n"/>
    </row>
    <row r="165">
      <c r="A165" s="2" t="n"/>
      <c r="B165" s="3" t="n"/>
      <c r="C165" s="2" t="n"/>
      <c r="D165" s="2" t="n"/>
      <c r="E165" s="2" t="n"/>
      <c r="F165" s="2" t="n"/>
      <c r="G165" s="4" t="n"/>
      <c r="H165" s="5" t="n"/>
      <c r="I165" s="2" t="n"/>
      <c r="J165" s="3">
        <f>IF($B165="","",$B165+1)</f>
        <v/>
      </c>
      <c r="K165" s="6" t="n"/>
      <c r="L165" s="6">
        <f>IF($B165="","",WORKDAY($B165,5,Feiertage!$A$2:$A$80))</f>
        <v/>
      </c>
      <c r="M165" s="6" t="n"/>
      <c r="N165" s="6">
        <f>IF($B165="","",WORKDAY($B165,10,Feiertage!$A$2:$A$80))</f>
        <v/>
      </c>
      <c r="O165" s="6" t="n"/>
      <c r="P165" s="2">
        <f>IF($B165="","",IF($O165&lt;&gt;"","abgeschlossen",IF(OR(AND($K165="",NOW()&gt;$J165),AND($M165="",TODAY()&gt;$L165),TODAY()&gt;$N165),"überfällig","offen")))</f>
        <v/>
      </c>
      <c r="Q165" s="5">
        <f>IF($B165="","",MAX(0,IF($O165&lt;&gt;"",$O165,TODAY())-INT($B165)))</f>
        <v/>
      </c>
      <c r="R165" s="2" t="n"/>
      <c r="S165" s="2" t="n"/>
      <c r="T165" s="2" t="n"/>
      <c r="U165" s="7" t="n"/>
      <c r="V165" s="4" t="n"/>
    </row>
    <row r="166">
      <c r="A166" s="2" t="n"/>
      <c r="B166" s="3" t="n"/>
      <c r="C166" s="2" t="n"/>
      <c r="D166" s="2" t="n"/>
      <c r="E166" s="2" t="n"/>
      <c r="F166" s="2" t="n"/>
      <c r="G166" s="4" t="n"/>
      <c r="H166" s="5" t="n"/>
      <c r="I166" s="2" t="n"/>
      <c r="J166" s="3">
        <f>IF($B166="","",$B166+1)</f>
        <v/>
      </c>
      <c r="K166" s="6" t="n"/>
      <c r="L166" s="6">
        <f>IF($B166="","",WORKDAY($B166,5,Feiertage!$A$2:$A$80))</f>
        <v/>
      </c>
      <c r="M166" s="6" t="n"/>
      <c r="N166" s="6">
        <f>IF($B166="","",WORKDAY($B166,10,Feiertage!$A$2:$A$80))</f>
        <v/>
      </c>
      <c r="O166" s="6" t="n"/>
      <c r="P166" s="2">
        <f>IF($B166="","",IF($O166&lt;&gt;"","abgeschlossen",IF(OR(AND($K166="",NOW()&gt;$J166),AND($M166="",TODAY()&gt;$L166),TODAY()&gt;$N166),"überfällig","offen")))</f>
        <v/>
      </c>
      <c r="Q166" s="5">
        <f>IF($B166="","",MAX(0,IF($O166&lt;&gt;"",$O166,TODAY())-INT($B166)))</f>
        <v/>
      </c>
      <c r="R166" s="2" t="n"/>
      <c r="S166" s="2" t="n"/>
      <c r="T166" s="2" t="n"/>
      <c r="U166" s="7" t="n"/>
      <c r="V166" s="4" t="n"/>
    </row>
    <row r="167">
      <c r="A167" s="2" t="n"/>
      <c r="B167" s="3" t="n"/>
      <c r="C167" s="2" t="n"/>
      <c r="D167" s="2" t="n"/>
      <c r="E167" s="2" t="n"/>
      <c r="F167" s="2" t="n"/>
      <c r="G167" s="4" t="n"/>
      <c r="H167" s="5" t="n"/>
      <c r="I167" s="2" t="n"/>
      <c r="J167" s="3">
        <f>IF($B167="","",$B167+1)</f>
        <v/>
      </c>
      <c r="K167" s="6" t="n"/>
      <c r="L167" s="6">
        <f>IF($B167="","",WORKDAY($B167,5,Feiertage!$A$2:$A$80))</f>
        <v/>
      </c>
      <c r="M167" s="6" t="n"/>
      <c r="N167" s="6">
        <f>IF($B167="","",WORKDAY($B167,10,Feiertage!$A$2:$A$80))</f>
        <v/>
      </c>
      <c r="O167" s="6" t="n"/>
      <c r="P167" s="2">
        <f>IF($B167="","",IF($O167&lt;&gt;"","abgeschlossen",IF(OR(AND($K167="",NOW()&gt;$J167),AND($M167="",TODAY()&gt;$L167),TODAY()&gt;$N167),"überfällig","offen")))</f>
        <v/>
      </c>
      <c r="Q167" s="5">
        <f>IF($B167="","",MAX(0,IF($O167&lt;&gt;"",$O167,TODAY())-INT($B167)))</f>
        <v/>
      </c>
      <c r="R167" s="2" t="n"/>
      <c r="S167" s="2" t="n"/>
      <c r="T167" s="2" t="n"/>
      <c r="U167" s="7" t="n"/>
      <c r="V167" s="4" t="n"/>
    </row>
    <row r="168">
      <c r="A168" s="2" t="n"/>
      <c r="B168" s="3" t="n"/>
      <c r="C168" s="2" t="n"/>
      <c r="D168" s="2" t="n"/>
      <c r="E168" s="2" t="n"/>
      <c r="F168" s="2" t="n"/>
      <c r="G168" s="4" t="n"/>
      <c r="H168" s="5" t="n"/>
      <c r="I168" s="2" t="n"/>
      <c r="J168" s="3">
        <f>IF($B168="","",$B168+1)</f>
        <v/>
      </c>
      <c r="K168" s="6" t="n"/>
      <c r="L168" s="6">
        <f>IF($B168="","",WORKDAY($B168,5,Feiertage!$A$2:$A$80))</f>
        <v/>
      </c>
      <c r="M168" s="6" t="n"/>
      <c r="N168" s="6">
        <f>IF($B168="","",WORKDAY($B168,10,Feiertage!$A$2:$A$80))</f>
        <v/>
      </c>
      <c r="O168" s="6" t="n"/>
      <c r="P168" s="2">
        <f>IF($B168="","",IF($O168&lt;&gt;"","abgeschlossen",IF(OR(AND($K168="",NOW()&gt;$J168),AND($M168="",TODAY()&gt;$L168),TODAY()&gt;$N168),"überfällig","offen")))</f>
        <v/>
      </c>
      <c r="Q168" s="5">
        <f>IF($B168="","",MAX(0,IF($O168&lt;&gt;"",$O168,TODAY())-INT($B168)))</f>
        <v/>
      </c>
      <c r="R168" s="2" t="n"/>
      <c r="S168" s="2" t="n"/>
      <c r="T168" s="2" t="n"/>
      <c r="U168" s="7" t="n"/>
      <c r="V168" s="4" t="n"/>
    </row>
    <row r="169">
      <c r="A169" s="2" t="n"/>
      <c r="B169" s="3" t="n"/>
      <c r="C169" s="2" t="n"/>
      <c r="D169" s="2" t="n"/>
      <c r="E169" s="2" t="n"/>
      <c r="F169" s="2" t="n"/>
      <c r="G169" s="4" t="n"/>
      <c r="H169" s="5" t="n"/>
      <c r="I169" s="2" t="n"/>
      <c r="J169" s="3">
        <f>IF($B169="","",$B169+1)</f>
        <v/>
      </c>
      <c r="K169" s="6" t="n"/>
      <c r="L169" s="6">
        <f>IF($B169="","",WORKDAY($B169,5,Feiertage!$A$2:$A$80))</f>
        <v/>
      </c>
      <c r="M169" s="6" t="n"/>
      <c r="N169" s="6">
        <f>IF($B169="","",WORKDAY($B169,10,Feiertage!$A$2:$A$80))</f>
        <v/>
      </c>
      <c r="O169" s="6" t="n"/>
      <c r="P169" s="2">
        <f>IF($B169="","",IF($O169&lt;&gt;"","abgeschlossen",IF(OR(AND($K169="",NOW()&gt;$J169),AND($M169="",TODAY()&gt;$L169),TODAY()&gt;$N169),"überfällig","offen")))</f>
        <v/>
      </c>
      <c r="Q169" s="5">
        <f>IF($B169="","",MAX(0,IF($O169&lt;&gt;"",$O169,TODAY())-INT($B169)))</f>
        <v/>
      </c>
      <c r="R169" s="2" t="n"/>
      <c r="S169" s="2" t="n"/>
      <c r="T169" s="2" t="n"/>
      <c r="U169" s="7" t="n"/>
      <c r="V169" s="4" t="n"/>
    </row>
    <row r="170">
      <c r="A170" s="2" t="n"/>
      <c r="B170" s="3" t="n"/>
      <c r="C170" s="2" t="n"/>
      <c r="D170" s="2" t="n"/>
      <c r="E170" s="2" t="n"/>
      <c r="F170" s="2" t="n"/>
      <c r="G170" s="4" t="n"/>
      <c r="H170" s="5" t="n"/>
      <c r="I170" s="2" t="n"/>
      <c r="J170" s="3">
        <f>IF($B170="","",$B170+1)</f>
        <v/>
      </c>
      <c r="K170" s="6" t="n"/>
      <c r="L170" s="6">
        <f>IF($B170="","",WORKDAY($B170,5,Feiertage!$A$2:$A$80))</f>
        <v/>
      </c>
      <c r="M170" s="6" t="n"/>
      <c r="N170" s="6">
        <f>IF($B170="","",WORKDAY($B170,10,Feiertage!$A$2:$A$80))</f>
        <v/>
      </c>
      <c r="O170" s="6" t="n"/>
      <c r="P170" s="2">
        <f>IF($B170="","",IF($O170&lt;&gt;"","abgeschlossen",IF(OR(AND($K170="",NOW()&gt;$J170),AND($M170="",TODAY()&gt;$L170),TODAY()&gt;$N170),"überfällig","offen")))</f>
        <v/>
      </c>
      <c r="Q170" s="5">
        <f>IF($B170="","",MAX(0,IF($O170&lt;&gt;"",$O170,TODAY())-INT($B170)))</f>
        <v/>
      </c>
      <c r="R170" s="2" t="n"/>
      <c r="S170" s="2" t="n"/>
      <c r="T170" s="2" t="n"/>
      <c r="U170" s="7" t="n"/>
      <c r="V170" s="4" t="n"/>
    </row>
    <row r="171">
      <c r="A171" s="2" t="n"/>
      <c r="B171" s="3" t="n"/>
      <c r="C171" s="2" t="n"/>
      <c r="D171" s="2" t="n"/>
      <c r="E171" s="2" t="n"/>
      <c r="F171" s="2" t="n"/>
      <c r="G171" s="4" t="n"/>
      <c r="H171" s="5" t="n"/>
      <c r="I171" s="2" t="n"/>
      <c r="J171" s="3">
        <f>IF($B171="","",$B171+1)</f>
        <v/>
      </c>
      <c r="K171" s="6" t="n"/>
      <c r="L171" s="6">
        <f>IF($B171="","",WORKDAY($B171,5,Feiertage!$A$2:$A$80))</f>
        <v/>
      </c>
      <c r="M171" s="6" t="n"/>
      <c r="N171" s="6">
        <f>IF($B171="","",WORKDAY($B171,10,Feiertage!$A$2:$A$80))</f>
        <v/>
      </c>
      <c r="O171" s="6" t="n"/>
      <c r="P171" s="2">
        <f>IF($B171="","",IF($O171&lt;&gt;"","abgeschlossen",IF(OR(AND($K171="",NOW()&gt;$J171),AND($M171="",TODAY()&gt;$L171),TODAY()&gt;$N171),"überfällig","offen")))</f>
        <v/>
      </c>
      <c r="Q171" s="5">
        <f>IF($B171="","",MAX(0,IF($O171&lt;&gt;"",$O171,TODAY())-INT($B171)))</f>
        <v/>
      </c>
      <c r="R171" s="2" t="n"/>
      <c r="S171" s="2" t="n"/>
      <c r="T171" s="2" t="n"/>
      <c r="U171" s="7" t="n"/>
      <c r="V171" s="4" t="n"/>
    </row>
    <row r="172">
      <c r="A172" s="2" t="n"/>
      <c r="B172" s="3" t="n"/>
      <c r="C172" s="2" t="n"/>
      <c r="D172" s="2" t="n"/>
      <c r="E172" s="2" t="n"/>
      <c r="F172" s="2" t="n"/>
      <c r="G172" s="4" t="n"/>
      <c r="H172" s="5" t="n"/>
      <c r="I172" s="2" t="n"/>
      <c r="J172" s="3">
        <f>IF($B172="","",$B172+1)</f>
        <v/>
      </c>
      <c r="K172" s="6" t="n"/>
      <c r="L172" s="6">
        <f>IF($B172="","",WORKDAY($B172,5,Feiertage!$A$2:$A$80))</f>
        <v/>
      </c>
      <c r="M172" s="6" t="n"/>
      <c r="N172" s="6">
        <f>IF($B172="","",WORKDAY($B172,10,Feiertage!$A$2:$A$80))</f>
        <v/>
      </c>
      <c r="O172" s="6" t="n"/>
      <c r="P172" s="2">
        <f>IF($B172="","",IF($O172&lt;&gt;"","abgeschlossen",IF(OR(AND($K172="",NOW()&gt;$J172),AND($M172="",TODAY()&gt;$L172),TODAY()&gt;$N172),"überfällig","offen")))</f>
        <v/>
      </c>
      <c r="Q172" s="5">
        <f>IF($B172="","",MAX(0,IF($O172&lt;&gt;"",$O172,TODAY())-INT($B172)))</f>
        <v/>
      </c>
      <c r="R172" s="2" t="n"/>
      <c r="S172" s="2" t="n"/>
      <c r="T172" s="2" t="n"/>
      <c r="U172" s="7" t="n"/>
      <c r="V172" s="4" t="n"/>
    </row>
    <row r="173">
      <c r="A173" s="2" t="n"/>
      <c r="B173" s="3" t="n"/>
      <c r="C173" s="2" t="n"/>
      <c r="D173" s="2" t="n"/>
      <c r="E173" s="2" t="n"/>
      <c r="F173" s="2" t="n"/>
      <c r="G173" s="4" t="n"/>
      <c r="H173" s="5" t="n"/>
      <c r="I173" s="2" t="n"/>
      <c r="J173" s="3">
        <f>IF($B173="","",$B173+1)</f>
        <v/>
      </c>
      <c r="K173" s="6" t="n"/>
      <c r="L173" s="6">
        <f>IF($B173="","",WORKDAY($B173,5,Feiertage!$A$2:$A$80))</f>
        <v/>
      </c>
      <c r="M173" s="6" t="n"/>
      <c r="N173" s="6">
        <f>IF($B173="","",WORKDAY($B173,10,Feiertage!$A$2:$A$80))</f>
        <v/>
      </c>
      <c r="O173" s="6" t="n"/>
      <c r="P173" s="2">
        <f>IF($B173="","",IF($O173&lt;&gt;"","abgeschlossen",IF(OR(AND($K173="",NOW()&gt;$J173),AND($M173="",TODAY()&gt;$L173),TODAY()&gt;$N173),"überfällig","offen")))</f>
        <v/>
      </c>
      <c r="Q173" s="5">
        <f>IF($B173="","",MAX(0,IF($O173&lt;&gt;"",$O173,TODAY())-INT($B173)))</f>
        <v/>
      </c>
      <c r="R173" s="2" t="n"/>
      <c r="S173" s="2" t="n"/>
      <c r="T173" s="2" t="n"/>
      <c r="U173" s="7" t="n"/>
      <c r="V173" s="4" t="n"/>
    </row>
    <row r="174">
      <c r="A174" s="2" t="n"/>
      <c r="B174" s="3" t="n"/>
      <c r="C174" s="2" t="n"/>
      <c r="D174" s="2" t="n"/>
      <c r="E174" s="2" t="n"/>
      <c r="F174" s="2" t="n"/>
      <c r="G174" s="4" t="n"/>
      <c r="H174" s="5" t="n"/>
      <c r="I174" s="2" t="n"/>
      <c r="J174" s="3">
        <f>IF($B174="","",$B174+1)</f>
        <v/>
      </c>
      <c r="K174" s="6" t="n"/>
      <c r="L174" s="6">
        <f>IF($B174="","",WORKDAY($B174,5,Feiertage!$A$2:$A$80))</f>
        <v/>
      </c>
      <c r="M174" s="6" t="n"/>
      <c r="N174" s="6">
        <f>IF($B174="","",WORKDAY($B174,10,Feiertage!$A$2:$A$80))</f>
        <v/>
      </c>
      <c r="O174" s="6" t="n"/>
      <c r="P174" s="2">
        <f>IF($B174="","",IF($O174&lt;&gt;"","abgeschlossen",IF(OR(AND($K174="",NOW()&gt;$J174),AND($M174="",TODAY()&gt;$L174),TODAY()&gt;$N174),"überfällig","offen")))</f>
        <v/>
      </c>
      <c r="Q174" s="5">
        <f>IF($B174="","",MAX(0,IF($O174&lt;&gt;"",$O174,TODAY())-INT($B174)))</f>
        <v/>
      </c>
      <c r="R174" s="2" t="n"/>
      <c r="S174" s="2" t="n"/>
      <c r="T174" s="2" t="n"/>
      <c r="U174" s="7" t="n"/>
      <c r="V174" s="4" t="n"/>
    </row>
    <row r="175">
      <c r="A175" s="2" t="n"/>
      <c r="B175" s="3" t="n"/>
      <c r="C175" s="2" t="n"/>
      <c r="D175" s="2" t="n"/>
      <c r="E175" s="2" t="n"/>
      <c r="F175" s="2" t="n"/>
      <c r="G175" s="4" t="n"/>
      <c r="H175" s="5" t="n"/>
      <c r="I175" s="2" t="n"/>
      <c r="J175" s="3">
        <f>IF($B175="","",$B175+1)</f>
        <v/>
      </c>
      <c r="K175" s="6" t="n"/>
      <c r="L175" s="6">
        <f>IF($B175="","",WORKDAY($B175,5,Feiertage!$A$2:$A$80))</f>
        <v/>
      </c>
      <c r="M175" s="6" t="n"/>
      <c r="N175" s="6">
        <f>IF($B175="","",WORKDAY($B175,10,Feiertage!$A$2:$A$80))</f>
        <v/>
      </c>
      <c r="O175" s="6" t="n"/>
      <c r="P175" s="2">
        <f>IF($B175="","",IF($O175&lt;&gt;"","abgeschlossen",IF(OR(AND($K175="",NOW()&gt;$J175),AND($M175="",TODAY()&gt;$L175),TODAY()&gt;$N175),"überfällig","offen")))</f>
        <v/>
      </c>
      <c r="Q175" s="5">
        <f>IF($B175="","",MAX(0,IF($O175&lt;&gt;"",$O175,TODAY())-INT($B175)))</f>
        <v/>
      </c>
      <c r="R175" s="2" t="n"/>
      <c r="S175" s="2" t="n"/>
      <c r="T175" s="2" t="n"/>
      <c r="U175" s="7" t="n"/>
      <c r="V175" s="4" t="n"/>
    </row>
    <row r="176">
      <c r="A176" s="2" t="n"/>
      <c r="B176" s="3" t="n"/>
      <c r="C176" s="2" t="n"/>
      <c r="D176" s="2" t="n"/>
      <c r="E176" s="2" t="n"/>
      <c r="F176" s="2" t="n"/>
      <c r="G176" s="4" t="n"/>
      <c r="H176" s="5" t="n"/>
      <c r="I176" s="2" t="n"/>
      <c r="J176" s="3">
        <f>IF($B176="","",$B176+1)</f>
        <v/>
      </c>
      <c r="K176" s="6" t="n"/>
      <c r="L176" s="6">
        <f>IF($B176="","",WORKDAY($B176,5,Feiertage!$A$2:$A$80))</f>
        <v/>
      </c>
      <c r="M176" s="6" t="n"/>
      <c r="N176" s="6">
        <f>IF($B176="","",WORKDAY($B176,10,Feiertage!$A$2:$A$80))</f>
        <v/>
      </c>
      <c r="O176" s="6" t="n"/>
      <c r="P176" s="2">
        <f>IF($B176="","",IF($O176&lt;&gt;"","abgeschlossen",IF(OR(AND($K176="",NOW()&gt;$J176),AND($M176="",TODAY()&gt;$L176),TODAY()&gt;$N176),"überfällig","offen")))</f>
        <v/>
      </c>
      <c r="Q176" s="5">
        <f>IF($B176="","",MAX(0,IF($O176&lt;&gt;"",$O176,TODAY())-INT($B176)))</f>
        <v/>
      </c>
      <c r="R176" s="2" t="n"/>
      <c r="S176" s="2" t="n"/>
      <c r="T176" s="2" t="n"/>
      <c r="U176" s="7" t="n"/>
      <c r="V176" s="4" t="n"/>
    </row>
    <row r="177">
      <c r="A177" s="2" t="n"/>
      <c r="B177" s="3" t="n"/>
      <c r="C177" s="2" t="n"/>
      <c r="D177" s="2" t="n"/>
      <c r="E177" s="2" t="n"/>
      <c r="F177" s="2" t="n"/>
      <c r="G177" s="4" t="n"/>
      <c r="H177" s="5" t="n"/>
      <c r="I177" s="2" t="n"/>
      <c r="J177" s="3">
        <f>IF($B177="","",$B177+1)</f>
        <v/>
      </c>
      <c r="K177" s="6" t="n"/>
      <c r="L177" s="6">
        <f>IF($B177="","",WORKDAY($B177,5,Feiertage!$A$2:$A$80))</f>
        <v/>
      </c>
      <c r="M177" s="6" t="n"/>
      <c r="N177" s="6">
        <f>IF($B177="","",WORKDAY($B177,10,Feiertage!$A$2:$A$80))</f>
        <v/>
      </c>
      <c r="O177" s="6" t="n"/>
      <c r="P177" s="2">
        <f>IF($B177="","",IF($O177&lt;&gt;"","abgeschlossen",IF(OR(AND($K177="",NOW()&gt;$J177),AND($M177="",TODAY()&gt;$L177),TODAY()&gt;$N177),"überfällig","offen")))</f>
        <v/>
      </c>
      <c r="Q177" s="5">
        <f>IF($B177="","",MAX(0,IF($O177&lt;&gt;"",$O177,TODAY())-INT($B177)))</f>
        <v/>
      </c>
      <c r="R177" s="2" t="n"/>
      <c r="S177" s="2" t="n"/>
      <c r="T177" s="2" t="n"/>
      <c r="U177" s="7" t="n"/>
      <c r="V177" s="4" t="n"/>
    </row>
    <row r="178">
      <c r="A178" s="2" t="n"/>
      <c r="B178" s="3" t="n"/>
      <c r="C178" s="2" t="n"/>
      <c r="D178" s="2" t="n"/>
      <c r="E178" s="2" t="n"/>
      <c r="F178" s="2" t="n"/>
      <c r="G178" s="4" t="n"/>
      <c r="H178" s="5" t="n"/>
      <c r="I178" s="2" t="n"/>
      <c r="J178" s="3">
        <f>IF($B178="","",$B178+1)</f>
        <v/>
      </c>
      <c r="K178" s="6" t="n"/>
      <c r="L178" s="6">
        <f>IF($B178="","",WORKDAY($B178,5,Feiertage!$A$2:$A$80))</f>
        <v/>
      </c>
      <c r="M178" s="6" t="n"/>
      <c r="N178" s="6">
        <f>IF($B178="","",WORKDAY($B178,10,Feiertage!$A$2:$A$80))</f>
        <v/>
      </c>
      <c r="O178" s="6" t="n"/>
      <c r="P178" s="2">
        <f>IF($B178="","",IF($O178&lt;&gt;"","abgeschlossen",IF(OR(AND($K178="",NOW()&gt;$J178),AND($M178="",TODAY()&gt;$L178),TODAY()&gt;$N178),"überfällig","offen")))</f>
        <v/>
      </c>
      <c r="Q178" s="5">
        <f>IF($B178="","",MAX(0,IF($O178&lt;&gt;"",$O178,TODAY())-INT($B178)))</f>
        <v/>
      </c>
      <c r="R178" s="2" t="n"/>
      <c r="S178" s="2" t="n"/>
      <c r="T178" s="2" t="n"/>
      <c r="U178" s="7" t="n"/>
      <c r="V178" s="4" t="n"/>
    </row>
    <row r="179">
      <c r="A179" s="2" t="n"/>
      <c r="B179" s="3" t="n"/>
      <c r="C179" s="2" t="n"/>
      <c r="D179" s="2" t="n"/>
      <c r="E179" s="2" t="n"/>
      <c r="F179" s="2" t="n"/>
      <c r="G179" s="4" t="n"/>
      <c r="H179" s="5" t="n"/>
      <c r="I179" s="2" t="n"/>
      <c r="J179" s="3">
        <f>IF($B179="","",$B179+1)</f>
        <v/>
      </c>
      <c r="K179" s="6" t="n"/>
      <c r="L179" s="6">
        <f>IF($B179="","",WORKDAY($B179,5,Feiertage!$A$2:$A$80))</f>
        <v/>
      </c>
      <c r="M179" s="6" t="n"/>
      <c r="N179" s="6">
        <f>IF($B179="","",WORKDAY($B179,10,Feiertage!$A$2:$A$80))</f>
        <v/>
      </c>
      <c r="O179" s="6" t="n"/>
      <c r="P179" s="2">
        <f>IF($B179="","",IF($O179&lt;&gt;"","abgeschlossen",IF(OR(AND($K179="",NOW()&gt;$J179),AND($M179="",TODAY()&gt;$L179),TODAY()&gt;$N179),"überfällig","offen")))</f>
        <v/>
      </c>
      <c r="Q179" s="5">
        <f>IF($B179="","",MAX(0,IF($O179&lt;&gt;"",$O179,TODAY())-INT($B179)))</f>
        <v/>
      </c>
      <c r="R179" s="2" t="n"/>
      <c r="S179" s="2" t="n"/>
      <c r="T179" s="2" t="n"/>
      <c r="U179" s="7" t="n"/>
      <c r="V179" s="4" t="n"/>
    </row>
    <row r="180">
      <c r="A180" s="2" t="n"/>
      <c r="B180" s="3" t="n"/>
      <c r="C180" s="2" t="n"/>
      <c r="D180" s="2" t="n"/>
      <c r="E180" s="2" t="n"/>
      <c r="F180" s="2" t="n"/>
      <c r="G180" s="4" t="n"/>
      <c r="H180" s="5" t="n"/>
      <c r="I180" s="2" t="n"/>
      <c r="J180" s="3">
        <f>IF($B180="","",$B180+1)</f>
        <v/>
      </c>
      <c r="K180" s="6" t="n"/>
      <c r="L180" s="6">
        <f>IF($B180="","",WORKDAY($B180,5,Feiertage!$A$2:$A$80))</f>
        <v/>
      </c>
      <c r="M180" s="6" t="n"/>
      <c r="N180" s="6">
        <f>IF($B180="","",WORKDAY($B180,10,Feiertage!$A$2:$A$80))</f>
        <v/>
      </c>
      <c r="O180" s="6" t="n"/>
      <c r="P180" s="2">
        <f>IF($B180="","",IF($O180&lt;&gt;"","abgeschlossen",IF(OR(AND($K180="",NOW()&gt;$J180),AND($M180="",TODAY()&gt;$L180),TODAY()&gt;$N180),"überfällig","offen")))</f>
        <v/>
      </c>
      <c r="Q180" s="5">
        <f>IF($B180="","",MAX(0,IF($O180&lt;&gt;"",$O180,TODAY())-INT($B180)))</f>
        <v/>
      </c>
      <c r="R180" s="2" t="n"/>
      <c r="S180" s="2" t="n"/>
      <c r="T180" s="2" t="n"/>
      <c r="U180" s="7" t="n"/>
      <c r="V180" s="4" t="n"/>
    </row>
    <row r="181">
      <c r="A181" s="2" t="n"/>
      <c r="B181" s="3" t="n"/>
      <c r="C181" s="2" t="n"/>
      <c r="D181" s="2" t="n"/>
      <c r="E181" s="2" t="n"/>
      <c r="F181" s="2" t="n"/>
      <c r="G181" s="4" t="n"/>
      <c r="H181" s="5" t="n"/>
      <c r="I181" s="2" t="n"/>
      <c r="J181" s="3">
        <f>IF($B181="","",$B181+1)</f>
        <v/>
      </c>
      <c r="K181" s="6" t="n"/>
      <c r="L181" s="6">
        <f>IF($B181="","",WORKDAY($B181,5,Feiertage!$A$2:$A$80))</f>
        <v/>
      </c>
      <c r="M181" s="6" t="n"/>
      <c r="N181" s="6">
        <f>IF($B181="","",WORKDAY($B181,10,Feiertage!$A$2:$A$80))</f>
        <v/>
      </c>
      <c r="O181" s="6" t="n"/>
      <c r="P181" s="2">
        <f>IF($B181="","",IF($O181&lt;&gt;"","abgeschlossen",IF(OR(AND($K181="",NOW()&gt;$J181),AND($M181="",TODAY()&gt;$L181),TODAY()&gt;$N181),"überfällig","offen")))</f>
        <v/>
      </c>
      <c r="Q181" s="5">
        <f>IF($B181="","",MAX(0,IF($O181&lt;&gt;"",$O181,TODAY())-INT($B181)))</f>
        <v/>
      </c>
      <c r="R181" s="2" t="n"/>
      <c r="S181" s="2" t="n"/>
      <c r="T181" s="2" t="n"/>
      <c r="U181" s="7" t="n"/>
      <c r="V181" s="4" t="n"/>
    </row>
    <row r="182">
      <c r="A182" s="2" t="n"/>
      <c r="B182" s="3" t="n"/>
      <c r="C182" s="2" t="n"/>
      <c r="D182" s="2" t="n"/>
      <c r="E182" s="2" t="n"/>
      <c r="F182" s="2" t="n"/>
      <c r="G182" s="4" t="n"/>
      <c r="H182" s="5" t="n"/>
      <c r="I182" s="2" t="n"/>
      <c r="J182" s="3">
        <f>IF($B182="","",$B182+1)</f>
        <v/>
      </c>
      <c r="K182" s="6" t="n"/>
      <c r="L182" s="6">
        <f>IF($B182="","",WORKDAY($B182,5,Feiertage!$A$2:$A$80))</f>
        <v/>
      </c>
      <c r="M182" s="6" t="n"/>
      <c r="N182" s="6">
        <f>IF($B182="","",WORKDAY($B182,10,Feiertage!$A$2:$A$80))</f>
        <v/>
      </c>
      <c r="O182" s="6" t="n"/>
      <c r="P182" s="2">
        <f>IF($B182="","",IF($O182&lt;&gt;"","abgeschlossen",IF(OR(AND($K182="",NOW()&gt;$J182),AND($M182="",TODAY()&gt;$L182),TODAY()&gt;$N182),"überfällig","offen")))</f>
        <v/>
      </c>
      <c r="Q182" s="5">
        <f>IF($B182="","",MAX(0,IF($O182&lt;&gt;"",$O182,TODAY())-INT($B182)))</f>
        <v/>
      </c>
      <c r="R182" s="2" t="n"/>
      <c r="S182" s="2" t="n"/>
      <c r="T182" s="2" t="n"/>
      <c r="U182" s="7" t="n"/>
      <c r="V182" s="4" t="n"/>
    </row>
    <row r="183">
      <c r="A183" s="2" t="n"/>
      <c r="B183" s="3" t="n"/>
      <c r="C183" s="2" t="n"/>
      <c r="D183" s="2" t="n"/>
      <c r="E183" s="2" t="n"/>
      <c r="F183" s="2" t="n"/>
      <c r="G183" s="4" t="n"/>
      <c r="H183" s="5" t="n"/>
      <c r="I183" s="2" t="n"/>
      <c r="J183" s="3">
        <f>IF($B183="","",$B183+1)</f>
        <v/>
      </c>
      <c r="K183" s="6" t="n"/>
      <c r="L183" s="6">
        <f>IF($B183="","",WORKDAY($B183,5,Feiertage!$A$2:$A$80))</f>
        <v/>
      </c>
      <c r="M183" s="6" t="n"/>
      <c r="N183" s="6">
        <f>IF($B183="","",WORKDAY($B183,10,Feiertage!$A$2:$A$80))</f>
        <v/>
      </c>
      <c r="O183" s="6" t="n"/>
      <c r="P183" s="2">
        <f>IF($B183="","",IF($O183&lt;&gt;"","abgeschlossen",IF(OR(AND($K183="",NOW()&gt;$J183),AND($M183="",TODAY()&gt;$L183),TODAY()&gt;$N183),"überfällig","offen")))</f>
        <v/>
      </c>
      <c r="Q183" s="5">
        <f>IF($B183="","",MAX(0,IF($O183&lt;&gt;"",$O183,TODAY())-INT($B183)))</f>
        <v/>
      </c>
      <c r="R183" s="2" t="n"/>
      <c r="S183" s="2" t="n"/>
      <c r="T183" s="2" t="n"/>
      <c r="U183" s="7" t="n"/>
      <c r="V183" s="4" t="n"/>
    </row>
    <row r="184">
      <c r="A184" s="2" t="n"/>
      <c r="B184" s="3" t="n"/>
      <c r="C184" s="2" t="n"/>
      <c r="D184" s="2" t="n"/>
      <c r="E184" s="2" t="n"/>
      <c r="F184" s="2" t="n"/>
      <c r="G184" s="4" t="n"/>
      <c r="H184" s="5" t="n"/>
      <c r="I184" s="2" t="n"/>
      <c r="J184" s="3">
        <f>IF($B184="","",$B184+1)</f>
        <v/>
      </c>
      <c r="K184" s="6" t="n"/>
      <c r="L184" s="6">
        <f>IF($B184="","",WORKDAY($B184,5,Feiertage!$A$2:$A$80))</f>
        <v/>
      </c>
      <c r="M184" s="6" t="n"/>
      <c r="N184" s="6">
        <f>IF($B184="","",WORKDAY($B184,10,Feiertage!$A$2:$A$80))</f>
        <v/>
      </c>
      <c r="O184" s="6" t="n"/>
      <c r="P184" s="2">
        <f>IF($B184="","",IF($O184&lt;&gt;"","abgeschlossen",IF(OR(AND($K184="",NOW()&gt;$J184),AND($M184="",TODAY()&gt;$L184),TODAY()&gt;$N184),"überfällig","offen")))</f>
        <v/>
      </c>
      <c r="Q184" s="5">
        <f>IF($B184="","",MAX(0,IF($O184&lt;&gt;"",$O184,TODAY())-INT($B184)))</f>
        <v/>
      </c>
      <c r="R184" s="2" t="n"/>
      <c r="S184" s="2" t="n"/>
      <c r="T184" s="2" t="n"/>
      <c r="U184" s="7" t="n"/>
      <c r="V184" s="4" t="n"/>
    </row>
    <row r="185">
      <c r="A185" s="2" t="n"/>
      <c r="B185" s="3" t="n"/>
      <c r="C185" s="2" t="n"/>
      <c r="D185" s="2" t="n"/>
      <c r="E185" s="2" t="n"/>
      <c r="F185" s="2" t="n"/>
      <c r="G185" s="4" t="n"/>
      <c r="H185" s="5" t="n"/>
      <c r="I185" s="2" t="n"/>
      <c r="J185" s="3">
        <f>IF($B185="","",$B185+1)</f>
        <v/>
      </c>
      <c r="K185" s="6" t="n"/>
      <c r="L185" s="6">
        <f>IF($B185="","",WORKDAY($B185,5,Feiertage!$A$2:$A$80))</f>
        <v/>
      </c>
      <c r="M185" s="6" t="n"/>
      <c r="N185" s="6">
        <f>IF($B185="","",WORKDAY($B185,10,Feiertage!$A$2:$A$80))</f>
        <v/>
      </c>
      <c r="O185" s="6" t="n"/>
      <c r="P185" s="2">
        <f>IF($B185="","",IF($O185&lt;&gt;"","abgeschlossen",IF(OR(AND($K185="",NOW()&gt;$J185),AND($M185="",TODAY()&gt;$L185),TODAY()&gt;$N185),"überfällig","offen")))</f>
        <v/>
      </c>
      <c r="Q185" s="5">
        <f>IF($B185="","",MAX(0,IF($O185&lt;&gt;"",$O185,TODAY())-INT($B185)))</f>
        <v/>
      </c>
      <c r="R185" s="2" t="n"/>
      <c r="S185" s="2" t="n"/>
      <c r="T185" s="2" t="n"/>
      <c r="U185" s="7" t="n"/>
      <c r="V185" s="4" t="n"/>
    </row>
    <row r="186">
      <c r="A186" s="2" t="n"/>
      <c r="B186" s="3" t="n"/>
      <c r="C186" s="2" t="n"/>
      <c r="D186" s="2" t="n"/>
      <c r="E186" s="2" t="n"/>
      <c r="F186" s="2" t="n"/>
      <c r="G186" s="4" t="n"/>
      <c r="H186" s="5" t="n"/>
      <c r="I186" s="2" t="n"/>
      <c r="J186" s="3">
        <f>IF($B186="","",$B186+1)</f>
        <v/>
      </c>
      <c r="K186" s="6" t="n"/>
      <c r="L186" s="6">
        <f>IF($B186="","",WORKDAY($B186,5,Feiertage!$A$2:$A$80))</f>
        <v/>
      </c>
      <c r="M186" s="6" t="n"/>
      <c r="N186" s="6">
        <f>IF($B186="","",WORKDAY($B186,10,Feiertage!$A$2:$A$80))</f>
        <v/>
      </c>
      <c r="O186" s="6" t="n"/>
      <c r="P186" s="2">
        <f>IF($B186="","",IF($O186&lt;&gt;"","abgeschlossen",IF(OR(AND($K186="",NOW()&gt;$J186),AND($M186="",TODAY()&gt;$L186),TODAY()&gt;$N186),"überfällig","offen")))</f>
        <v/>
      </c>
      <c r="Q186" s="5">
        <f>IF($B186="","",MAX(0,IF($O186&lt;&gt;"",$O186,TODAY())-INT($B186)))</f>
        <v/>
      </c>
      <c r="R186" s="2" t="n"/>
      <c r="S186" s="2" t="n"/>
      <c r="T186" s="2" t="n"/>
      <c r="U186" s="7" t="n"/>
      <c r="V186" s="4" t="n"/>
    </row>
    <row r="187">
      <c r="A187" s="2" t="n"/>
      <c r="B187" s="3" t="n"/>
      <c r="C187" s="2" t="n"/>
      <c r="D187" s="2" t="n"/>
      <c r="E187" s="2" t="n"/>
      <c r="F187" s="2" t="n"/>
      <c r="G187" s="4" t="n"/>
      <c r="H187" s="5" t="n"/>
      <c r="I187" s="2" t="n"/>
      <c r="J187" s="3">
        <f>IF($B187="","",$B187+1)</f>
        <v/>
      </c>
      <c r="K187" s="6" t="n"/>
      <c r="L187" s="6">
        <f>IF($B187="","",WORKDAY($B187,5,Feiertage!$A$2:$A$80))</f>
        <v/>
      </c>
      <c r="M187" s="6" t="n"/>
      <c r="N187" s="6">
        <f>IF($B187="","",WORKDAY($B187,10,Feiertage!$A$2:$A$80))</f>
        <v/>
      </c>
      <c r="O187" s="6" t="n"/>
      <c r="P187" s="2">
        <f>IF($B187="","",IF($O187&lt;&gt;"","abgeschlossen",IF(OR(AND($K187="",NOW()&gt;$J187),AND($M187="",TODAY()&gt;$L187),TODAY()&gt;$N187),"überfällig","offen")))</f>
        <v/>
      </c>
      <c r="Q187" s="5">
        <f>IF($B187="","",MAX(0,IF($O187&lt;&gt;"",$O187,TODAY())-INT($B187)))</f>
        <v/>
      </c>
      <c r="R187" s="2" t="n"/>
      <c r="S187" s="2" t="n"/>
      <c r="T187" s="2" t="n"/>
      <c r="U187" s="7" t="n"/>
      <c r="V187" s="4" t="n"/>
    </row>
    <row r="188">
      <c r="A188" s="2" t="n"/>
      <c r="B188" s="3" t="n"/>
      <c r="C188" s="2" t="n"/>
      <c r="D188" s="2" t="n"/>
      <c r="E188" s="2" t="n"/>
      <c r="F188" s="2" t="n"/>
      <c r="G188" s="4" t="n"/>
      <c r="H188" s="5" t="n"/>
      <c r="I188" s="2" t="n"/>
      <c r="J188" s="3">
        <f>IF($B188="","",$B188+1)</f>
        <v/>
      </c>
      <c r="K188" s="6" t="n"/>
      <c r="L188" s="6">
        <f>IF($B188="","",WORKDAY($B188,5,Feiertage!$A$2:$A$80))</f>
        <v/>
      </c>
      <c r="M188" s="6" t="n"/>
      <c r="N188" s="6">
        <f>IF($B188="","",WORKDAY($B188,10,Feiertage!$A$2:$A$80))</f>
        <v/>
      </c>
      <c r="O188" s="6" t="n"/>
      <c r="P188" s="2">
        <f>IF($B188="","",IF($O188&lt;&gt;"","abgeschlossen",IF(OR(AND($K188="",NOW()&gt;$J188),AND($M188="",TODAY()&gt;$L188),TODAY()&gt;$N188),"überfällig","offen")))</f>
        <v/>
      </c>
      <c r="Q188" s="5">
        <f>IF($B188="","",MAX(0,IF($O188&lt;&gt;"",$O188,TODAY())-INT($B188)))</f>
        <v/>
      </c>
      <c r="R188" s="2" t="n"/>
      <c r="S188" s="2" t="n"/>
      <c r="T188" s="2" t="n"/>
      <c r="U188" s="7" t="n"/>
      <c r="V188" s="4" t="n"/>
    </row>
    <row r="189">
      <c r="A189" s="2" t="n"/>
      <c r="B189" s="3" t="n"/>
      <c r="C189" s="2" t="n"/>
      <c r="D189" s="2" t="n"/>
      <c r="E189" s="2" t="n"/>
      <c r="F189" s="2" t="n"/>
      <c r="G189" s="4" t="n"/>
      <c r="H189" s="5" t="n"/>
      <c r="I189" s="2" t="n"/>
      <c r="J189" s="3">
        <f>IF($B189="","",$B189+1)</f>
        <v/>
      </c>
      <c r="K189" s="6" t="n"/>
      <c r="L189" s="6">
        <f>IF($B189="","",WORKDAY($B189,5,Feiertage!$A$2:$A$80))</f>
        <v/>
      </c>
      <c r="M189" s="6" t="n"/>
      <c r="N189" s="6">
        <f>IF($B189="","",WORKDAY($B189,10,Feiertage!$A$2:$A$80))</f>
        <v/>
      </c>
      <c r="O189" s="6" t="n"/>
      <c r="P189" s="2">
        <f>IF($B189="","",IF($O189&lt;&gt;"","abgeschlossen",IF(OR(AND($K189="",NOW()&gt;$J189),AND($M189="",TODAY()&gt;$L189),TODAY()&gt;$N189),"überfällig","offen")))</f>
        <v/>
      </c>
      <c r="Q189" s="5">
        <f>IF($B189="","",MAX(0,IF($O189&lt;&gt;"",$O189,TODAY())-INT($B189)))</f>
        <v/>
      </c>
      <c r="R189" s="2" t="n"/>
      <c r="S189" s="2" t="n"/>
      <c r="T189" s="2" t="n"/>
      <c r="U189" s="7" t="n"/>
      <c r="V189" s="4" t="n"/>
    </row>
    <row r="190">
      <c r="A190" s="2" t="n"/>
      <c r="B190" s="3" t="n"/>
      <c r="C190" s="2" t="n"/>
      <c r="D190" s="2" t="n"/>
      <c r="E190" s="2" t="n"/>
      <c r="F190" s="2" t="n"/>
      <c r="G190" s="4" t="n"/>
      <c r="H190" s="5" t="n"/>
      <c r="I190" s="2" t="n"/>
      <c r="J190" s="3">
        <f>IF($B190="","",$B190+1)</f>
        <v/>
      </c>
      <c r="K190" s="6" t="n"/>
      <c r="L190" s="6">
        <f>IF($B190="","",WORKDAY($B190,5,Feiertage!$A$2:$A$80))</f>
        <v/>
      </c>
      <c r="M190" s="6" t="n"/>
      <c r="N190" s="6">
        <f>IF($B190="","",WORKDAY($B190,10,Feiertage!$A$2:$A$80))</f>
        <v/>
      </c>
      <c r="O190" s="6" t="n"/>
      <c r="P190" s="2">
        <f>IF($B190="","",IF($O190&lt;&gt;"","abgeschlossen",IF(OR(AND($K190="",NOW()&gt;$J190),AND($M190="",TODAY()&gt;$L190),TODAY()&gt;$N190),"überfällig","offen")))</f>
        <v/>
      </c>
      <c r="Q190" s="5">
        <f>IF($B190="","",MAX(0,IF($O190&lt;&gt;"",$O190,TODAY())-INT($B190)))</f>
        <v/>
      </c>
      <c r="R190" s="2" t="n"/>
      <c r="S190" s="2" t="n"/>
      <c r="T190" s="2" t="n"/>
      <c r="U190" s="7" t="n"/>
      <c r="V190" s="4" t="n"/>
    </row>
    <row r="191">
      <c r="A191" s="2" t="n"/>
      <c r="B191" s="3" t="n"/>
      <c r="C191" s="2" t="n"/>
      <c r="D191" s="2" t="n"/>
      <c r="E191" s="2" t="n"/>
      <c r="F191" s="2" t="n"/>
      <c r="G191" s="4" t="n"/>
      <c r="H191" s="5" t="n"/>
      <c r="I191" s="2" t="n"/>
      <c r="J191" s="3">
        <f>IF($B191="","",$B191+1)</f>
        <v/>
      </c>
      <c r="K191" s="6" t="n"/>
      <c r="L191" s="6">
        <f>IF($B191="","",WORKDAY($B191,5,Feiertage!$A$2:$A$80))</f>
        <v/>
      </c>
      <c r="M191" s="6" t="n"/>
      <c r="N191" s="6">
        <f>IF($B191="","",WORKDAY($B191,10,Feiertage!$A$2:$A$80))</f>
        <v/>
      </c>
      <c r="O191" s="6" t="n"/>
      <c r="P191" s="2">
        <f>IF($B191="","",IF($O191&lt;&gt;"","abgeschlossen",IF(OR(AND($K191="",NOW()&gt;$J191),AND($M191="",TODAY()&gt;$L191),TODAY()&gt;$N191),"überfällig","offen")))</f>
        <v/>
      </c>
      <c r="Q191" s="5">
        <f>IF($B191="","",MAX(0,IF($O191&lt;&gt;"",$O191,TODAY())-INT($B191)))</f>
        <v/>
      </c>
      <c r="R191" s="2" t="n"/>
      <c r="S191" s="2" t="n"/>
      <c r="T191" s="2" t="n"/>
      <c r="U191" s="7" t="n"/>
      <c r="V191" s="4" t="n"/>
    </row>
    <row r="192">
      <c r="A192" s="2" t="n"/>
      <c r="B192" s="3" t="n"/>
      <c r="C192" s="2" t="n"/>
      <c r="D192" s="2" t="n"/>
      <c r="E192" s="2" t="n"/>
      <c r="F192" s="2" t="n"/>
      <c r="G192" s="4" t="n"/>
      <c r="H192" s="5" t="n"/>
      <c r="I192" s="2" t="n"/>
      <c r="J192" s="3">
        <f>IF($B192="","",$B192+1)</f>
        <v/>
      </c>
      <c r="K192" s="6" t="n"/>
      <c r="L192" s="6">
        <f>IF($B192="","",WORKDAY($B192,5,Feiertage!$A$2:$A$80))</f>
        <v/>
      </c>
      <c r="M192" s="6" t="n"/>
      <c r="N192" s="6">
        <f>IF($B192="","",WORKDAY($B192,10,Feiertage!$A$2:$A$80))</f>
        <v/>
      </c>
      <c r="O192" s="6" t="n"/>
      <c r="P192" s="2">
        <f>IF($B192="","",IF($O192&lt;&gt;"","abgeschlossen",IF(OR(AND($K192="",NOW()&gt;$J192),AND($M192="",TODAY()&gt;$L192),TODAY()&gt;$N192),"überfällig","offen")))</f>
        <v/>
      </c>
      <c r="Q192" s="5">
        <f>IF($B192="","",MAX(0,IF($O192&lt;&gt;"",$O192,TODAY())-INT($B192)))</f>
        <v/>
      </c>
      <c r="R192" s="2" t="n"/>
      <c r="S192" s="2" t="n"/>
      <c r="T192" s="2" t="n"/>
      <c r="U192" s="7" t="n"/>
      <c r="V192" s="4" t="n"/>
    </row>
    <row r="193">
      <c r="A193" s="2" t="n"/>
      <c r="B193" s="3" t="n"/>
      <c r="C193" s="2" t="n"/>
      <c r="D193" s="2" t="n"/>
      <c r="E193" s="2" t="n"/>
      <c r="F193" s="2" t="n"/>
      <c r="G193" s="4" t="n"/>
      <c r="H193" s="5" t="n"/>
      <c r="I193" s="2" t="n"/>
      <c r="J193" s="3">
        <f>IF($B193="","",$B193+1)</f>
        <v/>
      </c>
      <c r="K193" s="6" t="n"/>
      <c r="L193" s="6">
        <f>IF($B193="","",WORKDAY($B193,5,Feiertage!$A$2:$A$80))</f>
        <v/>
      </c>
      <c r="M193" s="6" t="n"/>
      <c r="N193" s="6">
        <f>IF($B193="","",WORKDAY($B193,10,Feiertage!$A$2:$A$80))</f>
        <v/>
      </c>
      <c r="O193" s="6" t="n"/>
      <c r="P193" s="2">
        <f>IF($B193="","",IF($O193&lt;&gt;"","abgeschlossen",IF(OR(AND($K193="",NOW()&gt;$J193),AND($M193="",TODAY()&gt;$L193),TODAY()&gt;$N193),"überfällig","offen")))</f>
        <v/>
      </c>
      <c r="Q193" s="5">
        <f>IF($B193="","",MAX(0,IF($O193&lt;&gt;"",$O193,TODAY())-INT($B193)))</f>
        <v/>
      </c>
      <c r="R193" s="2" t="n"/>
      <c r="S193" s="2" t="n"/>
      <c r="T193" s="2" t="n"/>
      <c r="U193" s="7" t="n"/>
      <c r="V193" s="4" t="n"/>
    </row>
    <row r="194">
      <c r="A194" s="2" t="n"/>
      <c r="B194" s="3" t="n"/>
      <c r="C194" s="2" t="n"/>
      <c r="D194" s="2" t="n"/>
      <c r="E194" s="2" t="n"/>
      <c r="F194" s="2" t="n"/>
      <c r="G194" s="4" t="n"/>
      <c r="H194" s="5" t="n"/>
      <c r="I194" s="2" t="n"/>
      <c r="J194" s="3">
        <f>IF($B194="","",$B194+1)</f>
        <v/>
      </c>
      <c r="K194" s="6" t="n"/>
      <c r="L194" s="6">
        <f>IF($B194="","",WORKDAY($B194,5,Feiertage!$A$2:$A$80))</f>
        <v/>
      </c>
      <c r="M194" s="6" t="n"/>
      <c r="N194" s="6">
        <f>IF($B194="","",WORKDAY($B194,10,Feiertage!$A$2:$A$80))</f>
        <v/>
      </c>
      <c r="O194" s="6" t="n"/>
      <c r="P194" s="2">
        <f>IF($B194="","",IF($O194&lt;&gt;"","abgeschlossen",IF(OR(AND($K194="",NOW()&gt;$J194),AND($M194="",TODAY()&gt;$L194),TODAY()&gt;$N194),"überfällig","offen")))</f>
        <v/>
      </c>
      <c r="Q194" s="5">
        <f>IF($B194="","",MAX(0,IF($O194&lt;&gt;"",$O194,TODAY())-INT($B194)))</f>
        <v/>
      </c>
      <c r="R194" s="2" t="n"/>
      <c r="S194" s="2" t="n"/>
      <c r="T194" s="2" t="n"/>
      <c r="U194" s="7" t="n"/>
      <c r="V194" s="4" t="n"/>
    </row>
    <row r="195">
      <c r="A195" s="2" t="n"/>
      <c r="B195" s="3" t="n"/>
      <c r="C195" s="2" t="n"/>
      <c r="D195" s="2" t="n"/>
      <c r="E195" s="2" t="n"/>
      <c r="F195" s="2" t="n"/>
      <c r="G195" s="4" t="n"/>
      <c r="H195" s="5" t="n"/>
      <c r="I195" s="2" t="n"/>
      <c r="J195" s="3">
        <f>IF($B195="","",$B195+1)</f>
        <v/>
      </c>
      <c r="K195" s="6" t="n"/>
      <c r="L195" s="6">
        <f>IF($B195="","",WORKDAY($B195,5,Feiertage!$A$2:$A$80))</f>
        <v/>
      </c>
      <c r="M195" s="6" t="n"/>
      <c r="N195" s="6">
        <f>IF($B195="","",WORKDAY($B195,10,Feiertage!$A$2:$A$80))</f>
        <v/>
      </c>
      <c r="O195" s="6" t="n"/>
      <c r="P195" s="2">
        <f>IF($B195="","",IF($O195&lt;&gt;"","abgeschlossen",IF(OR(AND($K195="",NOW()&gt;$J195),AND($M195="",TODAY()&gt;$L195),TODAY()&gt;$N195),"überfällig","offen")))</f>
        <v/>
      </c>
      <c r="Q195" s="5">
        <f>IF($B195="","",MAX(0,IF($O195&lt;&gt;"",$O195,TODAY())-INT($B195)))</f>
        <v/>
      </c>
      <c r="R195" s="2" t="n"/>
      <c r="S195" s="2" t="n"/>
      <c r="T195" s="2" t="n"/>
      <c r="U195" s="7" t="n"/>
      <c r="V195" s="4" t="n"/>
    </row>
    <row r="196">
      <c r="A196" s="2" t="n"/>
      <c r="B196" s="3" t="n"/>
      <c r="C196" s="2" t="n"/>
      <c r="D196" s="2" t="n"/>
      <c r="E196" s="2" t="n"/>
      <c r="F196" s="2" t="n"/>
      <c r="G196" s="4" t="n"/>
      <c r="H196" s="5" t="n"/>
      <c r="I196" s="2" t="n"/>
      <c r="J196" s="3">
        <f>IF($B196="","",$B196+1)</f>
        <v/>
      </c>
      <c r="K196" s="6" t="n"/>
      <c r="L196" s="6">
        <f>IF($B196="","",WORKDAY($B196,5,Feiertage!$A$2:$A$80))</f>
        <v/>
      </c>
      <c r="M196" s="6" t="n"/>
      <c r="N196" s="6">
        <f>IF($B196="","",WORKDAY($B196,10,Feiertage!$A$2:$A$80))</f>
        <v/>
      </c>
      <c r="O196" s="6" t="n"/>
      <c r="P196" s="2">
        <f>IF($B196="","",IF($O196&lt;&gt;"","abgeschlossen",IF(OR(AND($K196="",NOW()&gt;$J196),AND($M196="",TODAY()&gt;$L196),TODAY()&gt;$N196),"überfällig","offen")))</f>
        <v/>
      </c>
      <c r="Q196" s="5">
        <f>IF($B196="","",MAX(0,IF($O196&lt;&gt;"",$O196,TODAY())-INT($B196)))</f>
        <v/>
      </c>
      <c r="R196" s="2" t="n"/>
      <c r="S196" s="2" t="n"/>
      <c r="T196" s="2" t="n"/>
      <c r="U196" s="7" t="n"/>
      <c r="V196" s="4" t="n"/>
    </row>
    <row r="197">
      <c r="A197" s="2" t="n"/>
      <c r="B197" s="3" t="n"/>
      <c r="C197" s="2" t="n"/>
      <c r="D197" s="2" t="n"/>
      <c r="E197" s="2" t="n"/>
      <c r="F197" s="2" t="n"/>
      <c r="G197" s="4" t="n"/>
      <c r="H197" s="5" t="n"/>
      <c r="I197" s="2" t="n"/>
      <c r="J197" s="3">
        <f>IF($B197="","",$B197+1)</f>
        <v/>
      </c>
      <c r="K197" s="6" t="n"/>
      <c r="L197" s="6">
        <f>IF($B197="","",WORKDAY($B197,5,Feiertage!$A$2:$A$80))</f>
        <v/>
      </c>
      <c r="M197" s="6" t="n"/>
      <c r="N197" s="6">
        <f>IF($B197="","",WORKDAY($B197,10,Feiertage!$A$2:$A$80))</f>
        <v/>
      </c>
      <c r="O197" s="6" t="n"/>
      <c r="P197" s="2">
        <f>IF($B197="","",IF($O197&lt;&gt;"","abgeschlossen",IF(OR(AND($K197="",NOW()&gt;$J197),AND($M197="",TODAY()&gt;$L197),TODAY()&gt;$N197),"überfällig","offen")))</f>
        <v/>
      </c>
      <c r="Q197" s="5">
        <f>IF($B197="","",MAX(0,IF($O197&lt;&gt;"",$O197,TODAY())-INT($B197)))</f>
        <v/>
      </c>
      <c r="R197" s="2" t="n"/>
      <c r="S197" s="2" t="n"/>
      <c r="T197" s="2" t="n"/>
      <c r="U197" s="7" t="n"/>
      <c r="V197" s="4" t="n"/>
    </row>
    <row r="198">
      <c r="A198" s="2" t="n"/>
      <c r="B198" s="3" t="n"/>
      <c r="C198" s="2" t="n"/>
      <c r="D198" s="2" t="n"/>
      <c r="E198" s="2" t="n"/>
      <c r="F198" s="2" t="n"/>
      <c r="G198" s="4" t="n"/>
      <c r="H198" s="5" t="n"/>
      <c r="I198" s="2" t="n"/>
      <c r="J198" s="3">
        <f>IF($B198="","",$B198+1)</f>
        <v/>
      </c>
      <c r="K198" s="6" t="n"/>
      <c r="L198" s="6">
        <f>IF($B198="","",WORKDAY($B198,5,Feiertage!$A$2:$A$80))</f>
        <v/>
      </c>
      <c r="M198" s="6" t="n"/>
      <c r="N198" s="6">
        <f>IF($B198="","",WORKDAY($B198,10,Feiertage!$A$2:$A$80))</f>
        <v/>
      </c>
      <c r="O198" s="6" t="n"/>
      <c r="P198" s="2">
        <f>IF($B198="","",IF($O198&lt;&gt;"","abgeschlossen",IF(OR(AND($K198="",NOW()&gt;$J198),AND($M198="",TODAY()&gt;$L198),TODAY()&gt;$N198),"überfällig","offen")))</f>
        <v/>
      </c>
      <c r="Q198" s="5">
        <f>IF($B198="","",MAX(0,IF($O198&lt;&gt;"",$O198,TODAY())-INT($B198)))</f>
        <v/>
      </c>
      <c r="R198" s="2" t="n"/>
      <c r="S198" s="2" t="n"/>
      <c r="T198" s="2" t="n"/>
      <c r="U198" s="7" t="n"/>
      <c r="V198" s="4" t="n"/>
    </row>
    <row r="199">
      <c r="A199" s="2" t="n"/>
      <c r="B199" s="3" t="n"/>
      <c r="C199" s="2" t="n"/>
      <c r="D199" s="2" t="n"/>
      <c r="E199" s="2" t="n"/>
      <c r="F199" s="2" t="n"/>
      <c r="G199" s="4" t="n"/>
      <c r="H199" s="5" t="n"/>
      <c r="I199" s="2" t="n"/>
      <c r="J199" s="3">
        <f>IF($B199="","",$B199+1)</f>
        <v/>
      </c>
      <c r="K199" s="6" t="n"/>
      <c r="L199" s="6">
        <f>IF($B199="","",WORKDAY($B199,5,Feiertage!$A$2:$A$80))</f>
        <v/>
      </c>
      <c r="M199" s="6" t="n"/>
      <c r="N199" s="6">
        <f>IF($B199="","",WORKDAY($B199,10,Feiertage!$A$2:$A$80))</f>
        <v/>
      </c>
      <c r="O199" s="6" t="n"/>
      <c r="P199" s="2">
        <f>IF($B199="","",IF($O199&lt;&gt;"","abgeschlossen",IF(OR(AND($K199="",NOW()&gt;$J199),AND($M199="",TODAY()&gt;$L199),TODAY()&gt;$N199),"überfällig","offen")))</f>
        <v/>
      </c>
      <c r="Q199" s="5">
        <f>IF($B199="","",MAX(0,IF($O199&lt;&gt;"",$O199,TODAY())-INT($B199)))</f>
        <v/>
      </c>
      <c r="R199" s="2" t="n"/>
      <c r="S199" s="2" t="n"/>
      <c r="T199" s="2" t="n"/>
      <c r="U199" s="7" t="n"/>
      <c r="V199" s="4" t="n"/>
    </row>
    <row r="200">
      <c r="A200" s="2" t="n"/>
      <c r="B200" s="3" t="n"/>
      <c r="C200" s="2" t="n"/>
      <c r="D200" s="2" t="n"/>
      <c r="E200" s="2" t="n"/>
      <c r="F200" s="2" t="n"/>
      <c r="G200" s="4" t="n"/>
      <c r="H200" s="5" t="n"/>
      <c r="I200" s="2" t="n"/>
      <c r="J200" s="3">
        <f>IF($B200="","",$B200+1)</f>
        <v/>
      </c>
      <c r="K200" s="6" t="n"/>
      <c r="L200" s="6">
        <f>IF($B200="","",WORKDAY($B200,5,Feiertage!$A$2:$A$80))</f>
        <v/>
      </c>
      <c r="M200" s="6" t="n"/>
      <c r="N200" s="6">
        <f>IF($B200="","",WORKDAY($B200,10,Feiertage!$A$2:$A$80))</f>
        <v/>
      </c>
      <c r="O200" s="6" t="n"/>
      <c r="P200" s="2">
        <f>IF($B200="","",IF($O200&lt;&gt;"","abgeschlossen",IF(OR(AND($K200="",NOW()&gt;$J200),AND($M200="",TODAY()&gt;$L200),TODAY()&gt;$N200),"überfällig","offen")))</f>
        <v/>
      </c>
      <c r="Q200" s="5">
        <f>IF($B200="","",MAX(0,IF($O200&lt;&gt;"",$O200,TODAY())-INT($B200)))</f>
        <v/>
      </c>
      <c r="R200" s="2" t="n"/>
      <c r="S200" s="2" t="n"/>
      <c r="T200" s="2" t="n"/>
      <c r="U200" s="7" t="n"/>
      <c r="V200" s="4" t="n"/>
    </row>
    <row r="201">
      <c r="A201" s="2" t="n"/>
      <c r="B201" s="3" t="n"/>
      <c r="C201" s="2" t="n"/>
      <c r="D201" s="2" t="n"/>
      <c r="E201" s="2" t="n"/>
      <c r="F201" s="2" t="n"/>
      <c r="G201" s="4" t="n"/>
      <c r="H201" s="5" t="n"/>
      <c r="I201" s="2" t="n"/>
      <c r="J201" s="3">
        <f>IF($B201="","",$B201+1)</f>
        <v/>
      </c>
      <c r="K201" s="6" t="n"/>
      <c r="L201" s="6">
        <f>IF($B201="","",WORKDAY($B201,5,Feiertage!$A$2:$A$80))</f>
        <v/>
      </c>
      <c r="M201" s="6" t="n"/>
      <c r="N201" s="6">
        <f>IF($B201="","",WORKDAY($B201,10,Feiertage!$A$2:$A$80))</f>
        <v/>
      </c>
      <c r="O201" s="6" t="n"/>
      <c r="P201" s="2">
        <f>IF($B201="","",IF($O201&lt;&gt;"","abgeschlossen",IF(OR(AND($K201="",NOW()&gt;$J201),AND($M201="",TODAY()&gt;$L201),TODAY()&gt;$N201),"überfällig","offen")))</f>
        <v/>
      </c>
      <c r="Q201" s="5">
        <f>IF($B201="","",MAX(0,IF($O201&lt;&gt;"",$O201,TODAY())-INT($B201)))</f>
        <v/>
      </c>
      <c r="R201" s="2" t="n"/>
      <c r="S201" s="2" t="n"/>
      <c r="T201" s="2" t="n"/>
      <c r="U201" s="7" t="n"/>
      <c r="V201" s="4" t="n"/>
    </row>
    <row r="202">
      <c r="A202" s="2" t="n"/>
      <c r="B202" s="3" t="n"/>
      <c r="C202" s="2" t="n"/>
      <c r="D202" s="2" t="n"/>
      <c r="E202" s="2" t="n"/>
      <c r="F202" s="2" t="n"/>
      <c r="G202" s="4" t="n"/>
      <c r="H202" s="5" t="n"/>
      <c r="I202" s="2" t="n"/>
      <c r="J202" s="3">
        <f>IF($B202="","",$B202+1)</f>
        <v/>
      </c>
      <c r="K202" s="6" t="n"/>
      <c r="L202" s="6">
        <f>IF($B202="","",WORKDAY($B202,5,Feiertage!$A$2:$A$80))</f>
        <v/>
      </c>
      <c r="M202" s="6" t="n"/>
      <c r="N202" s="6">
        <f>IF($B202="","",WORKDAY($B202,10,Feiertage!$A$2:$A$80))</f>
        <v/>
      </c>
      <c r="O202" s="6" t="n"/>
      <c r="P202" s="2">
        <f>IF($B202="","",IF($O202&lt;&gt;"","abgeschlossen",IF(OR(AND($K202="",NOW()&gt;$J202),AND($M202="",TODAY()&gt;$L202),TODAY()&gt;$N202),"überfällig","offen")))</f>
        <v/>
      </c>
      <c r="Q202" s="5">
        <f>IF($B202="","",MAX(0,IF($O202&lt;&gt;"",$O202,TODAY())-INT($B202)))</f>
        <v/>
      </c>
      <c r="R202" s="2" t="n"/>
      <c r="S202" s="2" t="n"/>
      <c r="T202" s="2" t="n"/>
      <c r="U202" s="7" t="n"/>
      <c r="V202" s="4" t="n"/>
    </row>
    <row r="203">
      <c r="A203" s="2" t="n"/>
      <c r="B203" s="3" t="n"/>
      <c r="C203" s="2" t="n"/>
      <c r="D203" s="2" t="n"/>
      <c r="E203" s="2" t="n"/>
      <c r="F203" s="2" t="n"/>
      <c r="G203" s="4" t="n"/>
      <c r="H203" s="5" t="n"/>
      <c r="I203" s="2" t="n"/>
      <c r="J203" s="3">
        <f>IF($B203="","",$B203+1)</f>
        <v/>
      </c>
      <c r="K203" s="6" t="n"/>
      <c r="L203" s="6">
        <f>IF($B203="","",WORKDAY($B203,5,Feiertage!$A$2:$A$80))</f>
        <v/>
      </c>
      <c r="M203" s="6" t="n"/>
      <c r="N203" s="6">
        <f>IF($B203="","",WORKDAY($B203,10,Feiertage!$A$2:$A$80))</f>
        <v/>
      </c>
      <c r="O203" s="6" t="n"/>
      <c r="P203" s="2">
        <f>IF($B203="","",IF($O203&lt;&gt;"","abgeschlossen",IF(OR(AND($K203="",NOW()&gt;$J203),AND($M203="",TODAY()&gt;$L203),TODAY()&gt;$N203),"überfällig","offen")))</f>
        <v/>
      </c>
      <c r="Q203" s="5">
        <f>IF($B203="","",MAX(0,IF($O203&lt;&gt;"",$O203,TODAY())-INT($B203)))</f>
        <v/>
      </c>
      <c r="R203" s="2" t="n"/>
      <c r="S203" s="2" t="n"/>
      <c r="T203" s="2" t="n"/>
      <c r="U203" s="7" t="n"/>
      <c r="V203" s="4" t="n"/>
    </row>
    <row r="204">
      <c r="A204" s="2" t="n"/>
      <c r="B204" s="3" t="n"/>
      <c r="C204" s="2" t="n"/>
      <c r="D204" s="2" t="n"/>
      <c r="E204" s="2" t="n"/>
      <c r="F204" s="2" t="n"/>
      <c r="G204" s="4" t="n"/>
      <c r="H204" s="5" t="n"/>
      <c r="I204" s="2" t="n"/>
      <c r="J204" s="3">
        <f>IF($B204="","",$B204+1)</f>
        <v/>
      </c>
      <c r="K204" s="6" t="n"/>
      <c r="L204" s="6">
        <f>IF($B204="","",WORKDAY($B204,5,Feiertage!$A$2:$A$80))</f>
        <v/>
      </c>
      <c r="M204" s="6" t="n"/>
      <c r="N204" s="6">
        <f>IF($B204="","",WORKDAY($B204,10,Feiertage!$A$2:$A$80))</f>
        <v/>
      </c>
      <c r="O204" s="6" t="n"/>
      <c r="P204" s="2">
        <f>IF($B204="","",IF($O204&lt;&gt;"","abgeschlossen",IF(OR(AND($K204="",NOW()&gt;$J204),AND($M204="",TODAY()&gt;$L204),TODAY()&gt;$N204),"überfällig","offen")))</f>
        <v/>
      </c>
      <c r="Q204" s="5">
        <f>IF($B204="","",MAX(0,IF($O204&lt;&gt;"",$O204,TODAY())-INT($B204)))</f>
        <v/>
      </c>
      <c r="R204" s="2" t="n"/>
      <c r="S204" s="2" t="n"/>
      <c r="T204" s="2" t="n"/>
      <c r="U204" s="7" t="n"/>
      <c r="V204" s="4" t="n"/>
    </row>
    <row r="205">
      <c r="A205" s="2" t="n"/>
      <c r="B205" s="3" t="n"/>
      <c r="C205" s="2" t="n"/>
      <c r="D205" s="2" t="n"/>
      <c r="E205" s="2" t="n"/>
      <c r="F205" s="2" t="n"/>
      <c r="G205" s="4" t="n"/>
      <c r="H205" s="5" t="n"/>
      <c r="I205" s="2" t="n"/>
      <c r="J205" s="3">
        <f>IF($B205="","",$B205+1)</f>
        <v/>
      </c>
      <c r="K205" s="6" t="n"/>
      <c r="L205" s="6">
        <f>IF($B205="","",WORKDAY($B205,5,Feiertage!$A$2:$A$80))</f>
        <v/>
      </c>
      <c r="M205" s="6" t="n"/>
      <c r="N205" s="6">
        <f>IF($B205="","",WORKDAY($B205,10,Feiertage!$A$2:$A$80))</f>
        <v/>
      </c>
      <c r="O205" s="6" t="n"/>
      <c r="P205" s="2">
        <f>IF($B205="","",IF($O205&lt;&gt;"","abgeschlossen",IF(OR(AND($K205="",NOW()&gt;$J205),AND($M205="",TODAY()&gt;$L205),TODAY()&gt;$N205),"überfällig","offen")))</f>
        <v/>
      </c>
      <c r="Q205" s="5">
        <f>IF($B205="","",MAX(0,IF($O205&lt;&gt;"",$O205,TODAY())-INT($B205)))</f>
        <v/>
      </c>
      <c r="R205" s="2" t="n"/>
      <c r="S205" s="2" t="n"/>
      <c r="T205" s="2" t="n"/>
      <c r="U205" s="7" t="n"/>
      <c r="V205" s="4" t="n"/>
    </row>
    <row r="206">
      <c r="A206" s="2" t="n"/>
      <c r="B206" s="3" t="n"/>
      <c r="C206" s="2" t="n"/>
      <c r="D206" s="2" t="n"/>
      <c r="E206" s="2" t="n"/>
      <c r="F206" s="2" t="n"/>
      <c r="G206" s="4" t="n"/>
      <c r="H206" s="5" t="n"/>
      <c r="I206" s="2" t="n"/>
      <c r="J206" s="3">
        <f>IF($B206="","",$B206+1)</f>
        <v/>
      </c>
      <c r="K206" s="6" t="n"/>
      <c r="L206" s="6">
        <f>IF($B206="","",WORKDAY($B206,5,Feiertage!$A$2:$A$80))</f>
        <v/>
      </c>
      <c r="M206" s="6" t="n"/>
      <c r="N206" s="6">
        <f>IF($B206="","",WORKDAY($B206,10,Feiertage!$A$2:$A$80))</f>
        <v/>
      </c>
      <c r="O206" s="6" t="n"/>
      <c r="P206" s="2">
        <f>IF($B206="","",IF($O206&lt;&gt;"","abgeschlossen",IF(OR(AND($K206="",NOW()&gt;$J206),AND($M206="",TODAY()&gt;$L206),TODAY()&gt;$N206),"überfällig","offen")))</f>
        <v/>
      </c>
      <c r="Q206" s="5">
        <f>IF($B206="","",MAX(0,IF($O206&lt;&gt;"",$O206,TODAY())-INT($B206)))</f>
        <v/>
      </c>
      <c r="R206" s="2" t="n"/>
      <c r="S206" s="2" t="n"/>
      <c r="T206" s="2" t="n"/>
      <c r="U206" s="7" t="n"/>
      <c r="V206" s="4" t="n"/>
    </row>
    <row r="207">
      <c r="A207" s="2" t="n"/>
      <c r="B207" s="3" t="n"/>
      <c r="C207" s="2" t="n"/>
      <c r="D207" s="2" t="n"/>
      <c r="E207" s="2" t="n"/>
      <c r="F207" s="2" t="n"/>
      <c r="G207" s="4" t="n"/>
      <c r="H207" s="5" t="n"/>
      <c r="I207" s="2" t="n"/>
      <c r="J207" s="3">
        <f>IF($B207="","",$B207+1)</f>
        <v/>
      </c>
      <c r="K207" s="6" t="n"/>
      <c r="L207" s="6">
        <f>IF($B207="","",WORKDAY($B207,5,Feiertage!$A$2:$A$80))</f>
        <v/>
      </c>
      <c r="M207" s="6" t="n"/>
      <c r="N207" s="6">
        <f>IF($B207="","",WORKDAY($B207,10,Feiertage!$A$2:$A$80))</f>
        <v/>
      </c>
      <c r="O207" s="6" t="n"/>
      <c r="P207" s="2">
        <f>IF($B207="","",IF($O207&lt;&gt;"","abgeschlossen",IF(OR(AND($K207="",NOW()&gt;$J207),AND($M207="",TODAY()&gt;$L207),TODAY()&gt;$N207),"überfällig","offen")))</f>
        <v/>
      </c>
      <c r="Q207" s="5">
        <f>IF($B207="","",MAX(0,IF($O207&lt;&gt;"",$O207,TODAY())-INT($B207)))</f>
        <v/>
      </c>
      <c r="R207" s="2" t="n"/>
      <c r="S207" s="2" t="n"/>
      <c r="T207" s="2" t="n"/>
      <c r="U207" s="7" t="n"/>
      <c r="V207" s="4" t="n"/>
    </row>
    <row r="208">
      <c r="A208" s="2" t="n"/>
      <c r="B208" s="3" t="n"/>
      <c r="C208" s="2" t="n"/>
      <c r="D208" s="2" t="n"/>
      <c r="E208" s="2" t="n"/>
      <c r="F208" s="2" t="n"/>
      <c r="G208" s="4" t="n"/>
      <c r="H208" s="5" t="n"/>
      <c r="I208" s="2" t="n"/>
      <c r="J208" s="3">
        <f>IF($B208="","",$B208+1)</f>
        <v/>
      </c>
      <c r="K208" s="6" t="n"/>
      <c r="L208" s="6">
        <f>IF($B208="","",WORKDAY($B208,5,Feiertage!$A$2:$A$80))</f>
        <v/>
      </c>
      <c r="M208" s="6" t="n"/>
      <c r="N208" s="6">
        <f>IF($B208="","",WORKDAY($B208,10,Feiertage!$A$2:$A$80))</f>
        <v/>
      </c>
      <c r="O208" s="6" t="n"/>
      <c r="P208" s="2">
        <f>IF($B208="","",IF($O208&lt;&gt;"","abgeschlossen",IF(OR(AND($K208="",NOW()&gt;$J208),AND($M208="",TODAY()&gt;$L208),TODAY()&gt;$N208),"überfällig","offen")))</f>
        <v/>
      </c>
      <c r="Q208" s="5">
        <f>IF($B208="","",MAX(0,IF($O208&lt;&gt;"",$O208,TODAY())-INT($B208)))</f>
        <v/>
      </c>
      <c r="R208" s="2" t="n"/>
      <c r="S208" s="2" t="n"/>
      <c r="T208" s="2" t="n"/>
      <c r="U208" s="7" t="n"/>
      <c r="V208" s="4" t="n"/>
    </row>
    <row r="209">
      <c r="A209" s="2" t="n"/>
      <c r="B209" s="3" t="n"/>
      <c r="C209" s="2" t="n"/>
      <c r="D209" s="2" t="n"/>
      <c r="E209" s="2" t="n"/>
      <c r="F209" s="2" t="n"/>
      <c r="G209" s="4" t="n"/>
      <c r="H209" s="5" t="n"/>
      <c r="I209" s="2" t="n"/>
      <c r="J209" s="3">
        <f>IF($B209="","",$B209+1)</f>
        <v/>
      </c>
      <c r="K209" s="6" t="n"/>
      <c r="L209" s="6">
        <f>IF($B209="","",WORKDAY($B209,5,Feiertage!$A$2:$A$80))</f>
        <v/>
      </c>
      <c r="M209" s="6" t="n"/>
      <c r="N209" s="6">
        <f>IF($B209="","",WORKDAY($B209,10,Feiertage!$A$2:$A$80))</f>
        <v/>
      </c>
      <c r="O209" s="6" t="n"/>
      <c r="P209" s="2">
        <f>IF($B209="","",IF($O209&lt;&gt;"","abgeschlossen",IF(OR(AND($K209="",NOW()&gt;$J209),AND($M209="",TODAY()&gt;$L209),TODAY()&gt;$N209),"überfällig","offen")))</f>
        <v/>
      </c>
      <c r="Q209" s="5">
        <f>IF($B209="","",MAX(0,IF($O209&lt;&gt;"",$O209,TODAY())-INT($B209)))</f>
        <v/>
      </c>
      <c r="R209" s="2" t="n"/>
      <c r="S209" s="2" t="n"/>
      <c r="T209" s="2" t="n"/>
      <c r="U209" s="7" t="n"/>
      <c r="V209" s="4" t="n"/>
    </row>
    <row r="210">
      <c r="A210" s="2" t="n"/>
      <c r="B210" s="3" t="n"/>
      <c r="C210" s="2" t="n"/>
      <c r="D210" s="2" t="n"/>
      <c r="E210" s="2" t="n"/>
      <c r="F210" s="2" t="n"/>
      <c r="G210" s="4" t="n"/>
      <c r="H210" s="5" t="n"/>
      <c r="I210" s="2" t="n"/>
      <c r="J210" s="3">
        <f>IF($B210="","",$B210+1)</f>
        <v/>
      </c>
      <c r="K210" s="6" t="n"/>
      <c r="L210" s="6">
        <f>IF($B210="","",WORKDAY($B210,5,Feiertage!$A$2:$A$80))</f>
        <v/>
      </c>
      <c r="M210" s="6" t="n"/>
      <c r="N210" s="6">
        <f>IF($B210="","",WORKDAY($B210,10,Feiertage!$A$2:$A$80))</f>
        <v/>
      </c>
      <c r="O210" s="6" t="n"/>
      <c r="P210" s="2">
        <f>IF($B210="","",IF($O210&lt;&gt;"","abgeschlossen",IF(OR(AND($K210="",NOW()&gt;$J210),AND($M210="",TODAY()&gt;$L210),TODAY()&gt;$N210),"überfällig","offen")))</f>
        <v/>
      </c>
      <c r="Q210" s="5">
        <f>IF($B210="","",MAX(0,IF($O210&lt;&gt;"",$O210,TODAY())-INT($B210)))</f>
        <v/>
      </c>
      <c r="R210" s="2" t="n"/>
      <c r="S210" s="2" t="n"/>
      <c r="T210" s="2" t="n"/>
      <c r="U210" s="7" t="n"/>
      <c r="V210" s="4" t="n"/>
    </row>
    <row r="211">
      <c r="A211" s="2" t="n"/>
      <c r="B211" s="3" t="n"/>
      <c r="C211" s="2" t="n"/>
      <c r="D211" s="2" t="n"/>
      <c r="E211" s="2" t="n"/>
      <c r="F211" s="2" t="n"/>
      <c r="G211" s="4" t="n"/>
      <c r="H211" s="5" t="n"/>
      <c r="I211" s="2" t="n"/>
      <c r="J211" s="3">
        <f>IF($B211="","",$B211+1)</f>
        <v/>
      </c>
      <c r="K211" s="6" t="n"/>
      <c r="L211" s="6">
        <f>IF($B211="","",WORKDAY($B211,5,Feiertage!$A$2:$A$80))</f>
        <v/>
      </c>
      <c r="M211" s="6" t="n"/>
      <c r="N211" s="6">
        <f>IF($B211="","",WORKDAY($B211,10,Feiertage!$A$2:$A$80))</f>
        <v/>
      </c>
      <c r="O211" s="6" t="n"/>
      <c r="P211" s="2">
        <f>IF($B211="","",IF($O211&lt;&gt;"","abgeschlossen",IF(OR(AND($K211="",NOW()&gt;$J211),AND($M211="",TODAY()&gt;$L211),TODAY()&gt;$N211),"überfällig","offen")))</f>
        <v/>
      </c>
      <c r="Q211" s="5">
        <f>IF($B211="","",MAX(0,IF($O211&lt;&gt;"",$O211,TODAY())-INT($B211)))</f>
        <v/>
      </c>
      <c r="R211" s="2" t="n"/>
      <c r="S211" s="2" t="n"/>
      <c r="T211" s="2" t="n"/>
      <c r="U211" s="7" t="n"/>
      <c r="V211" s="4" t="n"/>
    </row>
    <row r="212">
      <c r="A212" s="2" t="n"/>
      <c r="B212" s="3" t="n"/>
      <c r="C212" s="2" t="n"/>
      <c r="D212" s="2" t="n"/>
      <c r="E212" s="2" t="n"/>
      <c r="F212" s="2" t="n"/>
      <c r="G212" s="4" t="n"/>
      <c r="H212" s="5" t="n"/>
      <c r="I212" s="2" t="n"/>
      <c r="J212" s="3">
        <f>IF($B212="","",$B212+1)</f>
        <v/>
      </c>
      <c r="K212" s="6" t="n"/>
      <c r="L212" s="6">
        <f>IF($B212="","",WORKDAY($B212,5,Feiertage!$A$2:$A$80))</f>
        <v/>
      </c>
      <c r="M212" s="6" t="n"/>
      <c r="N212" s="6">
        <f>IF($B212="","",WORKDAY($B212,10,Feiertage!$A$2:$A$80))</f>
        <v/>
      </c>
      <c r="O212" s="6" t="n"/>
      <c r="P212" s="2">
        <f>IF($B212="","",IF($O212&lt;&gt;"","abgeschlossen",IF(OR(AND($K212="",NOW()&gt;$J212),AND($M212="",TODAY()&gt;$L212),TODAY()&gt;$N212),"überfällig","offen")))</f>
        <v/>
      </c>
      <c r="Q212" s="5">
        <f>IF($B212="","",MAX(0,IF($O212&lt;&gt;"",$O212,TODAY())-INT($B212)))</f>
        <v/>
      </c>
      <c r="R212" s="2" t="n"/>
      <c r="S212" s="2" t="n"/>
      <c r="T212" s="2" t="n"/>
      <c r="U212" s="7" t="n"/>
      <c r="V212" s="4" t="n"/>
    </row>
    <row r="213">
      <c r="A213" s="2" t="n"/>
      <c r="B213" s="3" t="n"/>
      <c r="C213" s="2" t="n"/>
      <c r="D213" s="2" t="n"/>
      <c r="E213" s="2" t="n"/>
      <c r="F213" s="2" t="n"/>
      <c r="G213" s="4" t="n"/>
      <c r="H213" s="5" t="n"/>
      <c r="I213" s="2" t="n"/>
      <c r="J213" s="3">
        <f>IF($B213="","",$B213+1)</f>
        <v/>
      </c>
      <c r="K213" s="6" t="n"/>
      <c r="L213" s="6">
        <f>IF($B213="","",WORKDAY($B213,5,Feiertage!$A$2:$A$80))</f>
        <v/>
      </c>
      <c r="M213" s="6" t="n"/>
      <c r="N213" s="6">
        <f>IF($B213="","",WORKDAY($B213,10,Feiertage!$A$2:$A$80))</f>
        <v/>
      </c>
      <c r="O213" s="6" t="n"/>
      <c r="P213" s="2">
        <f>IF($B213="","",IF($O213&lt;&gt;"","abgeschlossen",IF(OR(AND($K213="",NOW()&gt;$J213),AND($M213="",TODAY()&gt;$L213),TODAY()&gt;$N213),"überfällig","offen")))</f>
        <v/>
      </c>
      <c r="Q213" s="5">
        <f>IF($B213="","",MAX(0,IF($O213&lt;&gt;"",$O213,TODAY())-INT($B213)))</f>
        <v/>
      </c>
      <c r="R213" s="2" t="n"/>
      <c r="S213" s="2" t="n"/>
      <c r="T213" s="2" t="n"/>
      <c r="U213" s="7" t="n"/>
      <c r="V213" s="4" t="n"/>
    </row>
    <row r="214">
      <c r="A214" s="2" t="n"/>
      <c r="B214" s="3" t="n"/>
      <c r="C214" s="2" t="n"/>
      <c r="D214" s="2" t="n"/>
      <c r="E214" s="2" t="n"/>
      <c r="F214" s="2" t="n"/>
      <c r="G214" s="4" t="n"/>
      <c r="H214" s="5" t="n"/>
      <c r="I214" s="2" t="n"/>
      <c r="J214" s="3">
        <f>IF($B214="","",$B214+1)</f>
        <v/>
      </c>
      <c r="K214" s="6" t="n"/>
      <c r="L214" s="6">
        <f>IF($B214="","",WORKDAY($B214,5,Feiertage!$A$2:$A$80))</f>
        <v/>
      </c>
      <c r="M214" s="6" t="n"/>
      <c r="N214" s="6">
        <f>IF($B214="","",WORKDAY($B214,10,Feiertage!$A$2:$A$80))</f>
        <v/>
      </c>
      <c r="O214" s="6" t="n"/>
      <c r="P214" s="2">
        <f>IF($B214="","",IF($O214&lt;&gt;"","abgeschlossen",IF(OR(AND($K214="",NOW()&gt;$J214),AND($M214="",TODAY()&gt;$L214),TODAY()&gt;$N214),"überfällig","offen")))</f>
        <v/>
      </c>
      <c r="Q214" s="5">
        <f>IF($B214="","",MAX(0,IF($O214&lt;&gt;"",$O214,TODAY())-INT($B214)))</f>
        <v/>
      </c>
      <c r="R214" s="2" t="n"/>
      <c r="S214" s="2" t="n"/>
      <c r="T214" s="2" t="n"/>
      <c r="U214" s="7" t="n"/>
      <c r="V214" s="4" t="n"/>
    </row>
    <row r="215">
      <c r="A215" s="2" t="n"/>
      <c r="B215" s="3" t="n"/>
      <c r="C215" s="2" t="n"/>
      <c r="D215" s="2" t="n"/>
      <c r="E215" s="2" t="n"/>
      <c r="F215" s="2" t="n"/>
      <c r="G215" s="4" t="n"/>
      <c r="H215" s="5" t="n"/>
      <c r="I215" s="2" t="n"/>
      <c r="J215" s="3">
        <f>IF($B215="","",$B215+1)</f>
        <v/>
      </c>
      <c r="K215" s="6" t="n"/>
      <c r="L215" s="6">
        <f>IF($B215="","",WORKDAY($B215,5,Feiertage!$A$2:$A$80))</f>
        <v/>
      </c>
      <c r="M215" s="6" t="n"/>
      <c r="N215" s="6">
        <f>IF($B215="","",WORKDAY($B215,10,Feiertage!$A$2:$A$80))</f>
        <v/>
      </c>
      <c r="O215" s="6" t="n"/>
      <c r="P215" s="2">
        <f>IF($B215="","",IF($O215&lt;&gt;"","abgeschlossen",IF(OR(AND($K215="",NOW()&gt;$J215),AND($M215="",TODAY()&gt;$L215),TODAY()&gt;$N215),"überfällig","offen")))</f>
        <v/>
      </c>
      <c r="Q215" s="5">
        <f>IF($B215="","",MAX(0,IF($O215&lt;&gt;"",$O215,TODAY())-INT($B215)))</f>
        <v/>
      </c>
      <c r="R215" s="2" t="n"/>
      <c r="S215" s="2" t="n"/>
      <c r="T215" s="2" t="n"/>
      <c r="U215" s="7" t="n"/>
      <c r="V215" s="4" t="n"/>
    </row>
    <row r="216">
      <c r="A216" s="2" t="n"/>
      <c r="B216" s="3" t="n"/>
      <c r="C216" s="2" t="n"/>
      <c r="D216" s="2" t="n"/>
      <c r="E216" s="2" t="n"/>
      <c r="F216" s="2" t="n"/>
      <c r="G216" s="4" t="n"/>
      <c r="H216" s="5" t="n"/>
      <c r="I216" s="2" t="n"/>
      <c r="J216" s="3">
        <f>IF($B216="","",$B216+1)</f>
        <v/>
      </c>
      <c r="K216" s="6" t="n"/>
      <c r="L216" s="6">
        <f>IF($B216="","",WORKDAY($B216,5,Feiertage!$A$2:$A$80))</f>
        <v/>
      </c>
      <c r="M216" s="6" t="n"/>
      <c r="N216" s="6">
        <f>IF($B216="","",WORKDAY($B216,10,Feiertage!$A$2:$A$80))</f>
        <v/>
      </c>
      <c r="O216" s="6" t="n"/>
      <c r="P216" s="2">
        <f>IF($B216="","",IF($O216&lt;&gt;"","abgeschlossen",IF(OR(AND($K216="",NOW()&gt;$J216),AND($M216="",TODAY()&gt;$L216),TODAY()&gt;$N216),"überfällig","offen")))</f>
        <v/>
      </c>
      <c r="Q216" s="5">
        <f>IF($B216="","",MAX(0,IF($O216&lt;&gt;"",$O216,TODAY())-INT($B216)))</f>
        <v/>
      </c>
      <c r="R216" s="2" t="n"/>
      <c r="S216" s="2" t="n"/>
      <c r="T216" s="2" t="n"/>
      <c r="U216" s="7" t="n"/>
      <c r="V216" s="4" t="n"/>
    </row>
    <row r="217">
      <c r="A217" s="2" t="n"/>
      <c r="B217" s="3" t="n"/>
      <c r="C217" s="2" t="n"/>
      <c r="D217" s="2" t="n"/>
      <c r="E217" s="2" t="n"/>
      <c r="F217" s="2" t="n"/>
      <c r="G217" s="4" t="n"/>
      <c r="H217" s="5" t="n"/>
      <c r="I217" s="2" t="n"/>
      <c r="J217" s="3">
        <f>IF($B217="","",$B217+1)</f>
        <v/>
      </c>
      <c r="K217" s="6" t="n"/>
      <c r="L217" s="6">
        <f>IF($B217="","",WORKDAY($B217,5,Feiertage!$A$2:$A$80))</f>
        <v/>
      </c>
      <c r="M217" s="6" t="n"/>
      <c r="N217" s="6">
        <f>IF($B217="","",WORKDAY($B217,10,Feiertage!$A$2:$A$80))</f>
        <v/>
      </c>
      <c r="O217" s="6" t="n"/>
      <c r="P217" s="2">
        <f>IF($B217="","",IF($O217&lt;&gt;"","abgeschlossen",IF(OR(AND($K217="",NOW()&gt;$J217),AND($M217="",TODAY()&gt;$L217),TODAY()&gt;$N217),"überfällig","offen")))</f>
        <v/>
      </c>
      <c r="Q217" s="5">
        <f>IF($B217="","",MAX(0,IF($O217&lt;&gt;"",$O217,TODAY())-INT($B217)))</f>
        <v/>
      </c>
      <c r="R217" s="2" t="n"/>
      <c r="S217" s="2" t="n"/>
      <c r="T217" s="2" t="n"/>
      <c r="U217" s="7" t="n"/>
      <c r="V217" s="4" t="n"/>
    </row>
    <row r="218">
      <c r="A218" s="2" t="n"/>
      <c r="B218" s="3" t="n"/>
      <c r="C218" s="2" t="n"/>
      <c r="D218" s="2" t="n"/>
      <c r="E218" s="2" t="n"/>
      <c r="F218" s="2" t="n"/>
      <c r="G218" s="4" t="n"/>
      <c r="H218" s="5" t="n"/>
      <c r="I218" s="2" t="n"/>
      <c r="J218" s="3">
        <f>IF($B218="","",$B218+1)</f>
        <v/>
      </c>
      <c r="K218" s="6" t="n"/>
      <c r="L218" s="6">
        <f>IF($B218="","",WORKDAY($B218,5,Feiertage!$A$2:$A$80))</f>
        <v/>
      </c>
      <c r="M218" s="6" t="n"/>
      <c r="N218" s="6">
        <f>IF($B218="","",WORKDAY($B218,10,Feiertage!$A$2:$A$80))</f>
        <v/>
      </c>
      <c r="O218" s="6" t="n"/>
      <c r="P218" s="2">
        <f>IF($B218="","",IF($O218&lt;&gt;"","abgeschlossen",IF(OR(AND($K218="",NOW()&gt;$J218),AND($M218="",TODAY()&gt;$L218),TODAY()&gt;$N218),"überfällig","offen")))</f>
        <v/>
      </c>
      <c r="Q218" s="5">
        <f>IF($B218="","",MAX(0,IF($O218&lt;&gt;"",$O218,TODAY())-INT($B218)))</f>
        <v/>
      </c>
      <c r="R218" s="2" t="n"/>
      <c r="S218" s="2" t="n"/>
      <c r="T218" s="2" t="n"/>
      <c r="U218" s="7" t="n"/>
      <c r="V218" s="4" t="n"/>
    </row>
    <row r="219">
      <c r="A219" s="2" t="n"/>
      <c r="B219" s="3" t="n"/>
      <c r="C219" s="2" t="n"/>
      <c r="D219" s="2" t="n"/>
      <c r="E219" s="2" t="n"/>
      <c r="F219" s="2" t="n"/>
      <c r="G219" s="4" t="n"/>
      <c r="H219" s="5" t="n"/>
      <c r="I219" s="2" t="n"/>
      <c r="J219" s="3">
        <f>IF($B219="","",$B219+1)</f>
        <v/>
      </c>
      <c r="K219" s="6" t="n"/>
      <c r="L219" s="6">
        <f>IF($B219="","",WORKDAY($B219,5,Feiertage!$A$2:$A$80))</f>
        <v/>
      </c>
      <c r="M219" s="6" t="n"/>
      <c r="N219" s="6">
        <f>IF($B219="","",WORKDAY($B219,10,Feiertage!$A$2:$A$80))</f>
        <v/>
      </c>
      <c r="O219" s="6" t="n"/>
      <c r="P219" s="2">
        <f>IF($B219="","",IF($O219&lt;&gt;"","abgeschlossen",IF(OR(AND($K219="",NOW()&gt;$J219),AND($M219="",TODAY()&gt;$L219),TODAY()&gt;$N219),"überfällig","offen")))</f>
        <v/>
      </c>
      <c r="Q219" s="5">
        <f>IF($B219="","",MAX(0,IF($O219&lt;&gt;"",$O219,TODAY())-INT($B219)))</f>
        <v/>
      </c>
      <c r="R219" s="2" t="n"/>
      <c r="S219" s="2" t="n"/>
      <c r="T219" s="2" t="n"/>
      <c r="U219" s="7" t="n"/>
      <c r="V219" s="4" t="n"/>
    </row>
    <row r="220">
      <c r="A220" s="2" t="n"/>
      <c r="B220" s="3" t="n"/>
      <c r="C220" s="2" t="n"/>
      <c r="D220" s="2" t="n"/>
      <c r="E220" s="2" t="n"/>
      <c r="F220" s="2" t="n"/>
      <c r="G220" s="4" t="n"/>
      <c r="H220" s="5" t="n"/>
      <c r="I220" s="2" t="n"/>
      <c r="J220" s="3">
        <f>IF($B220="","",$B220+1)</f>
        <v/>
      </c>
      <c r="K220" s="6" t="n"/>
      <c r="L220" s="6">
        <f>IF($B220="","",WORKDAY($B220,5,Feiertage!$A$2:$A$80))</f>
        <v/>
      </c>
      <c r="M220" s="6" t="n"/>
      <c r="N220" s="6">
        <f>IF($B220="","",WORKDAY($B220,10,Feiertage!$A$2:$A$80))</f>
        <v/>
      </c>
      <c r="O220" s="6" t="n"/>
      <c r="P220" s="2">
        <f>IF($B220="","",IF($O220&lt;&gt;"","abgeschlossen",IF(OR(AND($K220="",NOW()&gt;$J220),AND($M220="",TODAY()&gt;$L220),TODAY()&gt;$N220),"überfällig","offen")))</f>
        <v/>
      </c>
      <c r="Q220" s="5">
        <f>IF($B220="","",MAX(0,IF($O220&lt;&gt;"",$O220,TODAY())-INT($B220)))</f>
        <v/>
      </c>
      <c r="R220" s="2" t="n"/>
      <c r="S220" s="2" t="n"/>
      <c r="T220" s="2" t="n"/>
      <c r="U220" s="7" t="n"/>
      <c r="V220" s="4" t="n"/>
    </row>
    <row r="221">
      <c r="A221" s="2" t="n"/>
      <c r="B221" s="3" t="n"/>
      <c r="C221" s="2" t="n"/>
      <c r="D221" s="2" t="n"/>
      <c r="E221" s="2" t="n"/>
      <c r="F221" s="2" t="n"/>
      <c r="G221" s="4" t="n"/>
      <c r="H221" s="5" t="n"/>
      <c r="I221" s="2" t="n"/>
      <c r="J221" s="3">
        <f>IF($B221="","",$B221+1)</f>
        <v/>
      </c>
      <c r="K221" s="6" t="n"/>
      <c r="L221" s="6">
        <f>IF($B221="","",WORKDAY($B221,5,Feiertage!$A$2:$A$80))</f>
        <v/>
      </c>
      <c r="M221" s="6" t="n"/>
      <c r="N221" s="6">
        <f>IF($B221="","",WORKDAY($B221,10,Feiertage!$A$2:$A$80))</f>
        <v/>
      </c>
      <c r="O221" s="6" t="n"/>
      <c r="P221" s="2">
        <f>IF($B221="","",IF($O221&lt;&gt;"","abgeschlossen",IF(OR(AND($K221="",NOW()&gt;$J221),AND($M221="",TODAY()&gt;$L221),TODAY()&gt;$N221),"überfällig","offen")))</f>
        <v/>
      </c>
      <c r="Q221" s="5">
        <f>IF($B221="","",MAX(0,IF($O221&lt;&gt;"",$O221,TODAY())-INT($B221)))</f>
        <v/>
      </c>
      <c r="R221" s="2" t="n"/>
      <c r="S221" s="2" t="n"/>
      <c r="T221" s="2" t="n"/>
      <c r="U221" s="7" t="n"/>
      <c r="V221" s="4" t="n"/>
    </row>
    <row r="222">
      <c r="A222" s="2" t="n"/>
      <c r="B222" s="3" t="n"/>
      <c r="C222" s="2" t="n"/>
      <c r="D222" s="2" t="n"/>
      <c r="E222" s="2" t="n"/>
      <c r="F222" s="2" t="n"/>
      <c r="G222" s="4" t="n"/>
      <c r="H222" s="5" t="n"/>
      <c r="I222" s="2" t="n"/>
      <c r="J222" s="3">
        <f>IF($B222="","",$B222+1)</f>
        <v/>
      </c>
      <c r="K222" s="6" t="n"/>
      <c r="L222" s="6">
        <f>IF($B222="","",WORKDAY($B222,5,Feiertage!$A$2:$A$80))</f>
        <v/>
      </c>
      <c r="M222" s="6" t="n"/>
      <c r="N222" s="6">
        <f>IF($B222="","",WORKDAY($B222,10,Feiertage!$A$2:$A$80))</f>
        <v/>
      </c>
      <c r="O222" s="6" t="n"/>
      <c r="P222" s="2">
        <f>IF($B222="","",IF($O222&lt;&gt;"","abgeschlossen",IF(OR(AND($K222="",NOW()&gt;$J222),AND($M222="",TODAY()&gt;$L222),TODAY()&gt;$N222),"überfällig","offen")))</f>
        <v/>
      </c>
      <c r="Q222" s="5">
        <f>IF($B222="","",MAX(0,IF($O222&lt;&gt;"",$O222,TODAY())-INT($B222)))</f>
        <v/>
      </c>
      <c r="R222" s="2" t="n"/>
      <c r="S222" s="2" t="n"/>
      <c r="T222" s="2" t="n"/>
      <c r="U222" s="7" t="n"/>
      <c r="V222" s="4" t="n"/>
    </row>
    <row r="223">
      <c r="A223" s="2" t="n"/>
      <c r="B223" s="3" t="n"/>
      <c r="C223" s="2" t="n"/>
      <c r="D223" s="2" t="n"/>
      <c r="E223" s="2" t="n"/>
      <c r="F223" s="2" t="n"/>
      <c r="G223" s="4" t="n"/>
      <c r="H223" s="5" t="n"/>
      <c r="I223" s="2" t="n"/>
      <c r="J223" s="3">
        <f>IF($B223="","",$B223+1)</f>
        <v/>
      </c>
      <c r="K223" s="6" t="n"/>
      <c r="L223" s="6">
        <f>IF($B223="","",WORKDAY($B223,5,Feiertage!$A$2:$A$80))</f>
        <v/>
      </c>
      <c r="M223" s="6" t="n"/>
      <c r="N223" s="6">
        <f>IF($B223="","",WORKDAY($B223,10,Feiertage!$A$2:$A$80))</f>
        <v/>
      </c>
      <c r="O223" s="6" t="n"/>
      <c r="P223" s="2">
        <f>IF($B223="","",IF($O223&lt;&gt;"","abgeschlossen",IF(OR(AND($K223="",NOW()&gt;$J223),AND($M223="",TODAY()&gt;$L223),TODAY()&gt;$N223),"überfällig","offen")))</f>
        <v/>
      </c>
      <c r="Q223" s="5">
        <f>IF($B223="","",MAX(0,IF($O223&lt;&gt;"",$O223,TODAY())-INT($B223)))</f>
        <v/>
      </c>
      <c r="R223" s="2" t="n"/>
      <c r="S223" s="2" t="n"/>
      <c r="T223" s="2" t="n"/>
      <c r="U223" s="7" t="n"/>
      <c r="V223" s="4" t="n"/>
    </row>
    <row r="224">
      <c r="A224" s="2" t="n"/>
      <c r="B224" s="3" t="n"/>
      <c r="C224" s="2" t="n"/>
      <c r="D224" s="2" t="n"/>
      <c r="E224" s="2" t="n"/>
      <c r="F224" s="2" t="n"/>
      <c r="G224" s="4" t="n"/>
      <c r="H224" s="5" t="n"/>
      <c r="I224" s="2" t="n"/>
      <c r="J224" s="3">
        <f>IF($B224="","",$B224+1)</f>
        <v/>
      </c>
      <c r="K224" s="6" t="n"/>
      <c r="L224" s="6">
        <f>IF($B224="","",WORKDAY($B224,5,Feiertage!$A$2:$A$80))</f>
        <v/>
      </c>
      <c r="M224" s="6" t="n"/>
      <c r="N224" s="6">
        <f>IF($B224="","",WORKDAY($B224,10,Feiertage!$A$2:$A$80))</f>
        <v/>
      </c>
      <c r="O224" s="6" t="n"/>
      <c r="P224" s="2">
        <f>IF($B224="","",IF($O224&lt;&gt;"","abgeschlossen",IF(OR(AND($K224="",NOW()&gt;$J224),AND($M224="",TODAY()&gt;$L224),TODAY()&gt;$N224),"überfällig","offen")))</f>
        <v/>
      </c>
      <c r="Q224" s="5">
        <f>IF($B224="","",MAX(0,IF($O224&lt;&gt;"",$O224,TODAY())-INT($B224)))</f>
        <v/>
      </c>
      <c r="R224" s="2" t="n"/>
      <c r="S224" s="2" t="n"/>
      <c r="T224" s="2" t="n"/>
      <c r="U224" s="7" t="n"/>
      <c r="V224" s="4" t="n"/>
    </row>
    <row r="225">
      <c r="A225" s="2" t="n"/>
      <c r="B225" s="3" t="n"/>
      <c r="C225" s="2" t="n"/>
      <c r="D225" s="2" t="n"/>
      <c r="E225" s="2" t="n"/>
      <c r="F225" s="2" t="n"/>
      <c r="G225" s="4" t="n"/>
      <c r="H225" s="5" t="n"/>
      <c r="I225" s="2" t="n"/>
      <c r="J225" s="3">
        <f>IF($B225="","",$B225+1)</f>
        <v/>
      </c>
      <c r="K225" s="6" t="n"/>
      <c r="L225" s="6">
        <f>IF($B225="","",WORKDAY($B225,5,Feiertage!$A$2:$A$80))</f>
        <v/>
      </c>
      <c r="M225" s="6" t="n"/>
      <c r="N225" s="6">
        <f>IF($B225="","",WORKDAY($B225,10,Feiertage!$A$2:$A$80))</f>
        <v/>
      </c>
      <c r="O225" s="6" t="n"/>
      <c r="P225" s="2">
        <f>IF($B225="","",IF($O225&lt;&gt;"","abgeschlossen",IF(OR(AND($K225="",NOW()&gt;$J225),AND($M225="",TODAY()&gt;$L225),TODAY()&gt;$N225),"überfällig","offen")))</f>
        <v/>
      </c>
      <c r="Q225" s="5">
        <f>IF($B225="","",MAX(0,IF($O225&lt;&gt;"",$O225,TODAY())-INT($B225)))</f>
        <v/>
      </c>
      <c r="R225" s="2" t="n"/>
      <c r="S225" s="2" t="n"/>
      <c r="T225" s="2" t="n"/>
      <c r="U225" s="7" t="n"/>
      <c r="V225" s="4" t="n"/>
    </row>
    <row r="226">
      <c r="A226" s="2" t="n"/>
      <c r="B226" s="3" t="n"/>
      <c r="C226" s="2" t="n"/>
      <c r="D226" s="2" t="n"/>
      <c r="E226" s="2" t="n"/>
      <c r="F226" s="2" t="n"/>
      <c r="G226" s="4" t="n"/>
      <c r="H226" s="5" t="n"/>
      <c r="I226" s="2" t="n"/>
      <c r="J226" s="3">
        <f>IF($B226="","",$B226+1)</f>
        <v/>
      </c>
      <c r="K226" s="6" t="n"/>
      <c r="L226" s="6">
        <f>IF($B226="","",WORKDAY($B226,5,Feiertage!$A$2:$A$80))</f>
        <v/>
      </c>
      <c r="M226" s="6" t="n"/>
      <c r="N226" s="6">
        <f>IF($B226="","",WORKDAY($B226,10,Feiertage!$A$2:$A$80))</f>
        <v/>
      </c>
      <c r="O226" s="6" t="n"/>
      <c r="P226" s="2">
        <f>IF($B226="","",IF($O226&lt;&gt;"","abgeschlossen",IF(OR(AND($K226="",NOW()&gt;$J226),AND($M226="",TODAY()&gt;$L226),TODAY()&gt;$N226),"überfällig","offen")))</f>
        <v/>
      </c>
      <c r="Q226" s="5">
        <f>IF($B226="","",MAX(0,IF($O226&lt;&gt;"",$O226,TODAY())-INT($B226)))</f>
        <v/>
      </c>
      <c r="R226" s="2" t="n"/>
      <c r="S226" s="2" t="n"/>
      <c r="T226" s="2" t="n"/>
      <c r="U226" s="7" t="n"/>
      <c r="V226" s="4" t="n"/>
    </row>
    <row r="227">
      <c r="A227" s="2" t="n"/>
      <c r="B227" s="3" t="n"/>
      <c r="C227" s="2" t="n"/>
      <c r="D227" s="2" t="n"/>
      <c r="E227" s="2" t="n"/>
      <c r="F227" s="2" t="n"/>
      <c r="G227" s="4" t="n"/>
      <c r="H227" s="5" t="n"/>
      <c r="I227" s="2" t="n"/>
      <c r="J227" s="3">
        <f>IF($B227="","",$B227+1)</f>
        <v/>
      </c>
      <c r="K227" s="6" t="n"/>
      <c r="L227" s="6">
        <f>IF($B227="","",WORKDAY($B227,5,Feiertage!$A$2:$A$80))</f>
        <v/>
      </c>
      <c r="M227" s="6" t="n"/>
      <c r="N227" s="6">
        <f>IF($B227="","",WORKDAY($B227,10,Feiertage!$A$2:$A$80))</f>
        <v/>
      </c>
      <c r="O227" s="6" t="n"/>
      <c r="P227" s="2">
        <f>IF($B227="","",IF($O227&lt;&gt;"","abgeschlossen",IF(OR(AND($K227="",NOW()&gt;$J227),AND($M227="",TODAY()&gt;$L227),TODAY()&gt;$N227),"überfällig","offen")))</f>
        <v/>
      </c>
      <c r="Q227" s="5">
        <f>IF($B227="","",MAX(0,IF($O227&lt;&gt;"",$O227,TODAY())-INT($B227)))</f>
        <v/>
      </c>
      <c r="R227" s="2" t="n"/>
      <c r="S227" s="2" t="n"/>
      <c r="T227" s="2" t="n"/>
      <c r="U227" s="7" t="n"/>
      <c r="V227" s="4" t="n"/>
    </row>
    <row r="228">
      <c r="A228" s="2" t="n"/>
      <c r="B228" s="3" t="n"/>
      <c r="C228" s="2" t="n"/>
      <c r="D228" s="2" t="n"/>
      <c r="E228" s="2" t="n"/>
      <c r="F228" s="2" t="n"/>
      <c r="G228" s="4" t="n"/>
      <c r="H228" s="5" t="n"/>
      <c r="I228" s="2" t="n"/>
      <c r="J228" s="3">
        <f>IF($B228="","",$B228+1)</f>
        <v/>
      </c>
      <c r="K228" s="6" t="n"/>
      <c r="L228" s="6">
        <f>IF($B228="","",WORKDAY($B228,5,Feiertage!$A$2:$A$80))</f>
        <v/>
      </c>
      <c r="M228" s="6" t="n"/>
      <c r="N228" s="6">
        <f>IF($B228="","",WORKDAY($B228,10,Feiertage!$A$2:$A$80))</f>
        <v/>
      </c>
      <c r="O228" s="6" t="n"/>
      <c r="P228" s="2">
        <f>IF($B228="","",IF($O228&lt;&gt;"","abgeschlossen",IF(OR(AND($K228="",NOW()&gt;$J228),AND($M228="",TODAY()&gt;$L228),TODAY()&gt;$N228),"überfällig","offen")))</f>
        <v/>
      </c>
      <c r="Q228" s="5">
        <f>IF($B228="","",MAX(0,IF($O228&lt;&gt;"",$O228,TODAY())-INT($B228)))</f>
        <v/>
      </c>
      <c r="R228" s="2" t="n"/>
      <c r="S228" s="2" t="n"/>
      <c r="T228" s="2" t="n"/>
      <c r="U228" s="7" t="n"/>
      <c r="V228" s="4" t="n"/>
    </row>
    <row r="229">
      <c r="A229" s="2" t="n"/>
      <c r="B229" s="3" t="n"/>
      <c r="C229" s="2" t="n"/>
      <c r="D229" s="2" t="n"/>
      <c r="E229" s="2" t="n"/>
      <c r="F229" s="2" t="n"/>
      <c r="G229" s="4" t="n"/>
      <c r="H229" s="5" t="n"/>
      <c r="I229" s="2" t="n"/>
      <c r="J229" s="3">
        <f>IF($B229="","",$B229+1)</f>
        <v/>
      </c>
      <c r="K229" s="6" t="n"/>
      <c r="L229" s="6">
        <f>IF($B229="","",WORKDAY($B229,5,Feiertage!$A$2:$A$80))</f>
        <v/>
      </c>
      <c r="M229" s="6" t="n"/>
      <c r="N229" s="6">
        <f>IF($B229="","",WORKDAY($B229,10,Feiertage!$A$2:$A$80))</f>
        <v/>
      </c>
      <c r="O229" s="6" t="n"/>
      <c r="P229" s="2">
        <f>IF($B229="","",IF($O229&lt;&gt;"","abgeschlossen",IF(OR(AND($K229="",NOW()&gt;$J229),AND($M229="",TODAY()&gt;$L229),TODAY()&gt;$N229),"überfällig","offen")))</f>
        <v/>
      </c>
      <c r="Q229" s="5">
        <f>IF($B229="","",MAX(0,IF($O229&lt;&gt;"",$O229,TODAY())-INT($B229)))</f>
        <v/>
      </c>
      <c r="R229" s="2" t="n"/>
      <c r="S229" s="2" t="n"/>
      <c r="T229" s="2" t="n"/>
      <c r="U229" s="7" t="n"/>
      <c r="V229" s="4" t="n"/>
    </row>
    <row r="230">
      <c r="A230" s="2" t="n"/>
      <c r="B230" s="3" t="n"/>
      <c r="C230" s="2" t="n"/>
      <c r="D230" s="2" t="n"/>
      <c r="E230" s="2" t="n"/>
      <c r="F230" s="2" t="n"/>
      <c r="G230" s="4" t="n"/>
      <c r="H230" s="5" t="n"/>
      <c r="I230" s="2" t="n"/>
      <c r="J230" s="3">
        <f>IF($B230="","",$B230+1)</f>
        <v/>
      </c>
      <c r="K230" s="6" t="n"/>
      <c r="L230" s="6">
        <f>IF($B230="","",WORKDAY($B230,5,Feiertage!$A$2:$A$80))</f>
        <v/>
      </c>
      <c r="M230" s="6" t="n"/>
      <c r="N230" s="6">
        <f>IF($B230="","",WORKDAY($B230,10,Feiertage!$A$2:$A$80))</f>
        <v/>
      </c>
      <c r="O230" s="6" t="n"/>
      <c r="P230" s="2">
        <f>IF($B230="","",IF($O230&lt;&gt;"","abgeschlossen",IF(OR(AND($K230="",NOW()&gt;$J230),AND($M230="",TODAY()&gt;$L230),TODAY()&gt;$N230),"überfällig","offen")))</f>
        <v/>
      </c>
      <c r="Q230" s="5">
        <f>IF($B230="","",MAX(0,IF($O230&lt;&gt;"",$O230,TODAY())-INT($B230)))</f>
        <v/>
      </c>
      <c r="R230" s="2" t="n"/>
      <c r="S230" s="2" t="n"/>
      <c r="T230" s="2" t="n"/>
      <c r="U230" s="7" t="n"/>
      <c r="V230" s="4" t="n"/>
    </row>
    <row r="231">
      <c r="A231" s="2" t="n"/>
      <c r="B231" s="3" t="n"/>
      <c r="C231" s="2" t="n"/>
      <c r="D231" s="2" t="n"/>
      <c r="E231" s="2" t="n"/>
      <c r="F231" s="2" t="n"/>
      <c r="G231" s="4" t="n"/>
      <c r="H231" s="5" t="n"/>
      <c r="I231" s="2" t="n"/>
      <c r="J231" s="3">
        <f>IF($B231="","",$B231+1)</f>
        <v/>
      </c>
      <c r="K231" s="6" t="n"/>
      <c r="L231" s="6">
        <f>IF($B231="","",WORKDAY($B231,5,Feiertage!$A$2:$A$80))</f>
        <v/>
      </c>
      <c r="M231" s="6" t="n"/>
      <c r="N231" s="6">
        <f>IF($B231="","",WORKDAY($B231,10,Feiertage!$A$2:$A$80))</f>
        <v/>
      </c>
      <c r="O231" s="6" t="n"/>
      <c r="P231" s="2">
        <f>IF($B231="","",IF($O231&lt;&gt;"","abgeschlossen",IF(OR(AND($K231="",NOW()&gt;$J231),AND($M231="",TODAY()&gt;$L231),TODAY()&gt;$N231),"überfällig","offen")))</f>
        <v/>
      </c>
      <c r="Q231" s="5">
        <f>IF($B231="","",MAX(0,IF($O231&lt;&gt;"",$O231,TODAY())-INT($B231)))</f>
        <v/>
      </c>
      <c r="R231" s="2" t="n"/>
      <c r="S231" s="2" t="n"/>
      <c r="T231" s="2" t="n"/>
      <c r="U231" s="7" t="n"/>
      <c r="V231" s="4" t="n"/>
    </row>
    <row r="232">
      <c r="A232" s="2" t="n"/>
      <c r="B232" s="3" t="n"/>
      <c r="C232" s="2" t="n"/>
      <c r="D232" s="2" t="n"/>
      <c r="E232" s="2" t="n"/>
      <c r="F232" s="2" t="n"/>
      <c r="G232" s="4" t="n"/>
      <c r="H232" s="5" t="n"/>
      <c r="I232" s="2" t="n"/>
      <c r="J232" s="3">
        <f>IF($B232="","",$B232+1)</f>
        <v/>
      </c>
      <c r="K232" s="6" t="n"/>
      <c r="L232" s="6">
        <f>IF($B232="","",WORKDAY($B232,5,Feiertage!$A$2:$A$80))</f>
        <v/>
      </c>
      <c r="M232" s="6" t="n"/>
      <c r="N232" s="6">
        <f>IF($B232="","",WORKDAY($B232,10,Feiertage!$A$2:$A$80))</f>
        <v/>
      </c>
      <c r="O232" s="6" t="n"/>
      <c r="P232" s="2">
        <f>IF($B232="","",IF($O232&lt;&gt;"","abgeschlossen",IF(OR(AND($K232="",NOW()&gt;$J232),AND($M232="",TODAY()&gt;$L232),TODAY()&gt;$N232),"überfällig","offen")))</f>
        <v/>
      </c>
      <c r="Q232" s="5">
        <f>IF($B232="","",MAX(0,IF($O232&lt;&gt;"",$O232,TODAY())-INT($B232)))</f>
        <v/>
      </c>
      <c r="R232" s="2" t="n"/>
      <c r="S232" s="2" t="n"/>
      <c r="T232" s="2" t="n"/>
      <c r="U232" s="7" t="n"/>
      <c r="V232" s="4" t="n"/>
    </row>
    <row r="233">
      <c r="A233" s="2" t="n"/>
      <c r="B233" s="3" t="n"/>
      <c r="C233" s="2" t="n"/>
      <c r="D233" s="2" t="n"/>
      <c r="E233" s="2" t="n"/>
      <c r="F233" s="2" t="n"/>
      <c r="G233" s="4" t="n"/>
      <c r="H233" s="5" t="n"/>
      <c r="I233" s="2" t="n"/>
      <c r="J233" s="3">
        <f>IF($B233="","",$B233+1)</f>
        <v/>
      </c>
      <c r="K233" s="6" t="n"/>
      <c r="L233" s="6">
        <f>IF($B233="","",WORKDAY($B233,5,Feiertage!$A$2:$A$80))</f>
        <v/>
      </c>
      <c r="M233" s="6" t="n"/>
      <c r="N233" s="6">
        <f>IF($B233="","",WORKDAY($B233,10,Feiertage!$A$2:$A$80))</f>
        <v/>
      </c>
      <c r="O233" s="6" t="n"/>
      <c r="P233" s="2">
        <f>IF($B233="","",IF($O233&lt;&gt;"","abgeschlossen",IF(OR(AND($K233="",NOW()&gt;$J233),AND($M233="",TODAY()&gt;$L233),TODAY()&gt;$N233),"überfällig","offen")))</f>
        <v/>
      </c>
      <c r="Q233" s="5">
        <f>IF($B233="","",MAX(0,IF($O233&lt;&gt;"",$O233,TODAY())-INT($B233)))</f>
        <v/>
      </c>
      <c r="R233" s="2" t="n"/>
      <c r="S233" s="2" t="n"/>
      <c r="T233" s="2" t="n"/>
      <c r="U233" s="7" t="n"/>
      <c r="V233" s="4" t="n"/>
    </row>
    <row r="234">
      <c r="A234" s="2" t="n"/>
      <c r="B234" s="3" t="n"/>
      <c r="C234" s="2" t="n"/>
      <c r="D234" s="2" t="n"/>
      <c r="E234" s="2" t="n"/>
      <c r="F234" s="2" t="n"/>
      <c r="G234" s="4" t="n"/>
      <c r="H234" s="5" t="n"/>
      <c r="I234" s="2" t="n"/>
      <c r="J234" s="3">
        <f>IF($B234="","",$B234+1)</f>
        <v/>
      </c>
      <c r="K234" s="6" t="n"/>
      <c r="L234" s="6">
        <f>IF($B234="","",WORKDAY($B234,5,Feiertage!$A$2:$A$80))</f>
        <v/>
      </c>
      <c r="M234" s="6" t="n"/>
      <c r="N234" s="6">
        <f>IF($B234="","",WORKDAY($B234,10,Feiertage!$A$2:$A$80))</f>
        <v/>
      </c>
      <c r="O234" s="6" t="n"/>
      <c r="P234" s="2">
        <f>IF($B234="","",IF($O234&lt;&gt;"","abgeschlossen",IF(OR(AND($K234="",NOW()&gt;$J234),AND($M234="",TODAY()&gt;$L234),TODAY()&gt;$N234),"überfällig","offen")))</f>
        <v/>
      </c>
      <c r="Q234" s="5">
        <f>IF($B234="","",MAX(0,IF($O234&lt;&gt;"",$O234,TODAY())-INT($B234)))</f>
        <v/>
      </c>
      <c r="R234" s="2" t="n"/>
      <c r="S234" s="2" t="n"/>
      <c r="T234" s="2" t="n"/>
      <c r="U234" s="7" t="n"/>
      <c r="V234" s="4" t="n"/>
    </row>
    <row r="235">
      <c r="A235" s="2" t="n"/>
      <c r="B235" s="3" t="n"/>
      <c r="C235" s="2" t="n"/>
      <c r="D235" s="2" t="n"/>
      <c r="E235" s="2" t="n"/>
      <c r="F235" s="2" t="n"/>
      <c r="G235" s="4" t="n"/>
      <c r="H235" s="5" t="n"/>
      <c r="I235" s="2" t="n"/>
      <c r="J235" s="3">
        <f>IF($B235="","",$B235+1)</f>
        <v/>
      </c>
      <c r="K235" s="6" t="n"/>
      <c r="L235" s="6">
        <f>IF($B235="","",WORKDAY($B235,5,Feiertage!$A$2:$A$80))</f>
        <v/>
      </c>
      <c r="M235" s="6" t="n"/>
      <c r="N235" s="6">
        <f>IF($B235="","",WORKDAY($B235,10,Feiertage!$A$2:$A$80))</f>
        <v/>
      </c>
      <c r="O235" s="6" t="n"/>
      <c r="P235" s="2">
        <f>IF($B235="","",IF($O235&lt;&gt;"","abgeschlossen",IF(OR(AND($K235="",NOW()&gt;$J235),AND($M235="",TODAY()&gt;$L235),TODAY()&gt;$N235),"überfällig","offen")))</f>
        <v/>
      </c>
      <c r="Q235" s="5">
        <f>IF($B235="","",MAX(0,IF($O235&lt;&gt;"",$O235,TODAY())-INT($B235)))</f>
        <v/>
      </c>
      <c r="R235" s="2" t="n"/>
      <c r="S235" s="2" t="n"/>
      <c r="T235" s="2" t="n"/>
      <c r="U235" s="7" t="n"/>
      <c r="V235" s="4" t="n"/>
    </row>
    <row r="236">
      <c r="A236" s="2" t="n"/>
      <c r="B236" s="3" t="n"/>
      <c r="C236" s="2" t="n"/>
      <c r="D236" s="2" t="n"/>
      <c r="E236" s="2" t="n"/>
      <c r="F236" s="2" t="n"/>
      <c r="G236" s="4" t="n"/>
      <c r="H236" s="5" t="n"/>
      <c r="I236" s="2" t="n"/>
      <c r="J236" s="3">
        <f>IF($B236="","",$B236+1)</f>
        <v/>
      </c>
      <c r="K236" s="6" t="n"/>
      <c r="L236" s="6">
        <f>IF($B236="","",WORKDAY($B236,5,Feiertage!$A$2:$A$80))</f>
        <v/>
      </c>
      <c r="M236" s="6" t="n"/>
      <c r="N236" s="6">
        <f>IF($B236="","",WORKDAY($B236,10,Feiertage!$A$2:$A$80))</f>
        <v/>
      </c>
      <c r="O236" s="6" t="n"/>
      <c r="P236" s="2">
        <f>IF($B236="","",IF($O236&lt;&gt;"","abgeschlossen",IF(OR(AND($K236="",NOW()&gt;$J236),AND($M236="",TODAY()&gt;$L236),TODAY()&gt;$N236),"überfällig","offen")))</f>
        <v/>
      </c>
      <c r="Q236" s="5">
        <f>IF($B236="","",MAX(0,IF($O236&lt;&gt;"",$O236,TODAY())-INT($B236)))</f>
        <v/>
      </c>
      <c r="R236" s="2" t="n"/>
      <c r="S236" s="2" t="n"/>
      <c r="T236" s="2" t="n"/>
      <c r="U236" s="7" t="n"/>
      <c r="V236" s="4" t="n"/>
    </row>
    <row r="237">
      <c r="A237" s="2" t="n"/>
      <c r="B237" s="3" t="n"/>
      <c r="C237" s="2" t="n"/>
      <c r="D237" s="2" t="n"/>
      <c r="E237" s="2" t="n"/>
      <c r="F237" s="2" t="n"/>
      <c r="G237" s="4" t="n"/>
      <c r="H237" s="5" t="n"/>
      <c r="I237" s="2" t="n"/>
      <c r="J237" s="3">
        <f>IF($B237="","",$B237+1)</f>
        <v/>
      </c>
      <c r="K237" s="6" t="n"/>
      <c r="L237" s="6">
        <f>IF($B237="","",WORKDAY($B237,5,Feiertage!$A$2:$A$80))</f>
        <v/>
      </c>
      <c r="M237" s="6" t="n"/>
      <c r="N237" s="6">
        <f>IF($B237="","",WORKDAY($B237,10,Feiertage!$A$2:$A$80))</f>
        <v/>
      </c>
      <c r="O237" s="6" t="n"/>
      <c r="P237" s="2">
        <f>IF($B237="","",IF($O237&lt;&gt;"","abgeschlossen",IF(OR(AND($K237="",NOW()&gt;$J237),AND($M237="",TODAY()&gt;$L237),TODAY()&gt;$N237),"überfällig","offen")))</f>
        <v/>
      </c>
      <c r="Q237" s="5">
        <f>IF($B237="","",MAX(0,IF($O237&lt;&gt;"",$O237,TODAY())-INT($B237)))</f>
        <v/>
      </c>
      <c r="R237" s="2" t="n"/>
      <c r="S237" s="2" t="n"/>
      <c r="T237" s="2" t="n"/>
      <c r="U237" s="7" t="n"/>
      <c r="V237" s="4" t="n"/>
    </row>
    <row r="238">
      <c r="A238" s="2" t="n"/>
      <c r="B238" s="3" t="n"/>
      <c r="C238" s="2" t="n"/>
      <c r="D238" s="2" t="n"/>
      <c r="E238" s="2" t="n"/>
      <c r="F238" s="2" t="n"/>
      <c r="G238" s="4" t="n"/>
      <c r="H238" s="5" t="n"/>
      <c r="I238" s="2" t="n"/>
      <c r="J238" s="3">
        <f>IF($B238="","",$B238+1)</f>
        <v/>
      </c>
      <c r="K238" s="6" t="n"/>
      <c r="L238" s="6">
        <f>IF($B238="","",WORKDAY($B238,5,Feiertage!$A$2:$A$80))</f>
        <v/>
      </c>
      <c r="M238" s="6" t="n"/>
      <c r="N238" s="6">
        <f>IF($B238="","",WORKDAY($B238,10,Feiertage!$A$2:$A$80))</f>
        <v/>
      </c>
      <c r="O238" s="6" t="n"/>
      <c r="P238" s="2">
        <f>IF($B238="","",IF($O238&lt;&gt;"","abgeschlossen",IF(OR(AND($K238="",NOW()&gt;$J238),AND($M238="",TODAY()&gt;$L238),TODAY()&gt;$N238),"überfällig","offen")))</f>
        <v/>
      </c>
      <c r="Q238" s="5">
        <f>IF($B238="","",MAX(0,IF($O238&lt;&gt;"",$O238,TODAY())-INT($B238)))</f>
        <v/>
      </c>
      <c r="R238" s="2" t="n"/>
      <c r="S238" s="2" t="n"/>
      <c r="T238" s="2" t="n"/>
      <c r="U238" s="7" t="n"/>
      <c r="V238" s="4" t="n"/>
    </row>
    <row r="239">
      <c r="A239" s="2" t="n"/>
      <c r="B239" s="3" t="n"/>
      <c r="C239" s="2" t="n"/>
      <c r="D239" s="2" t="n"/>
      <c r="E239" s="2" t="n"/>
      <c r="F239" s="2" t="n"/>
      <c r="G239" s="4" t="n"/>
      <c r="H239" s="5" t="n"/>
      <c r="I239" s="2" t="n"/>
      <c r="J239" s="3">
        <f>IF($B239="","",$B239+1)</f>
        <v/>
      </c>
      <c r="K239" s="6" t="n"/>
      <c r="L239" s="6">
        <f>IF($B239="","",WORKDAY($B239,5,Feiertage!$A$2:$A$80))</f>
        <v/>
      </c>
      <c r="M239" s="6" t="n"/>
      <c r="N239" s="6">
        <f>IF($B239="","",WORKDAY($B239,10,Feiertage!$A$2:$A$80))</f>
        <v/>
      </c>
      <c r="O239" s="6" t="n"/>
      <c r="P239" s="2">
        <f>IF($B239="","",IF($O239&lt;&gt;"","abgeschlossen",IF(OR(AND($K239="",NOW()&gt;$J239),AND($M239="",TODAY()&gt;$L239),TODAY()&gt;$N239),"überfällig","offen")))</f>
        <v/>
      </c>
      <c r="Q239" s="5">
        <f>IF($B239="","",MAX(0,IF($O239&lt;&gt;"",$O239,TODAY())-INT($B239)))</f>
        <v/>
      </c>
      <c r="R239" s="2" t="n"/>
      <c r="S239" s="2" t="n"/>
      <c r="T239" s="2" t="n"/>
      <c r="U239" s="7" t="n"/>
      <c r="V239" s="4" t="n"/>
    </row>
    <row r="240">
      <c r="A240" s="2" t="n"/>
      <c r="B240" s="3" t="n"/>
      <c r="C240" s="2" t="n"/>
      <c r="D240" s="2" t="n"/>
      <c r="E240" s="2" t="n"/>
      <c r="F240" s="2" t="n"/>
      <c r="G240" s="4" t="n"/>
      <c r="H240" s="5" t="n"/>
      <c r="I240" s="2" t="n"/>
      <c r="J240" s="3">
        <f>IF($B240="","",$B240+1)</f>
        <v/>
      </c>
      <c r="K240" s="6" t="n"/>
      <c r="L240" s="6">
        <f>IF($B240="","",WORKDAY($B240,5,Feiertage!$A$2:$A$80))</f>
        <v/>
      </c>
      <c r="M240" s="6" t="n"/>
      <c r="N240" s="6">
        <f>IF($B240="","",WORKDAY($B240,10,Feiertage!$A$2:$A$80))</f>
        <v/>
      </c>
      <c r="O240" s="6" t="n"/>
      <c r="P240" s="2">
        <f>IF($B240="","",IF($O240&lt;&gt;"","abgeschlossen",IF(OR(AND($K240="",NOW()&gt;$J240),AND($M240="",TODAY()&gt;$L240),TODAY()&gt;$N240),"überfällig","offen")))</f>
        <v/>
      </c>
      <c r="Q240" s="5">
        <f>IF($B240="","",MAX(0,IF($O240&lt;&gt;"",$O240,TODAY())-INT($B240)))</f>
        <v/>
      </c>
      <c r="R240" s="2" t="n"/>
      <c r="S240" s="2" t="n"/>
      <c r="T240" s="2" t="n"/>
      <c r="U240" s="7" t="n"/>
      <c r="V240" s="4" t="n"/>
    </row>
    <row r="241">
      <c r="A241" s="2" t="n"/>
      <c r="B241" s="3" t="n"/>
      <c r="C241" s="2" t="n"/>
      <c r="D241" s="2" t="n"/>
      <c r="E241" s="2" t="n"/>
      <c r="F241" s="2" t="n"/>
      <c r="G241" s="4" t="n"/>
      <c r="H241" s="5" t="n"/>
      <c r="I241" s="2" t="n"/>
      <c r="J241" s="3">
        <f>IF($B241="","",$B241+1)</f>
        <v/>
      </c>
      <c r="K241" s="6" t="n"/>
      <c r="L241" s="6">
        <f>IF($B241="","",WORKDAY($B241,5,Feiertage!$A$2:$A$80))</f>
        <v/>
      </c>
      <c r="M241" s="6" t="n"/>
      <c r="N241" s="6">
        <f>IF($B241="","",WORKDAY($B241,10,Feiertage!$A$2:$A$80))</f>
        <v/>
      </c>
      <c r="O241" s="6" t="n"/>
      <c r="P241" s="2">
        <f>IF($B241="","",IF($O241&lt;&gt;"","abgeschlossen",IF(OR(AND($K241="",NOW()&gt;$J241),AND($M241="",TODAY()&gt;$L241),TODAY()&gt;$N241),"überfällig","offen")))</f>
        <v/>
      </c>
      <c r="Q241" s="5">
        <f>IF($B241="","",MAX(0,IF($O241&lt;&gt;"",$O241,TODAY())-INT($B241)))</f>
        <v/>
      </c>
      <c r="R241" s="2" t="n"/>
      <c r="S241" s="2" t="n"/>
      <c r="T241" s="2" t="n"/>
      <c r="U241" s="7" t="n"/>
      <c r="V241" s="4" t="n"/>
    </row>
    <row r="242">
      <c r="A242" s="2" t="n"/>
      <c r="B242" s="3" t="n"/>
      <c r="C242" s="2" t="n"/>
      <c r="D242" s="2" t="n"/>
      <c r="E242" s="2" t="n"/>
      <c r="F242" s="2" t="n"/>
      <c r="G242" s="4" t="n"/>
      <c r="H242" s="5" t="n"/>
      <c r="I242" s="2" t="n"/>
      <c r="J242" s="3">
        <f>IF($B242="","",$B242+1)</f>
        <v/>
      </c>
      <c r="K242" s="6" t="n"/>
      <c r="L242" s="6">
        <f>IF($B242="","",WORKDAY($B242,5,Feiertage!$A$2:$A$80))</f>
        <v/>
      </c>
      <c r="M242" s="6" t="n"/>
      <c r="N242" s="6">
        <f>IF($B242="","",WORKDAY($B242,10,Feiertage!$A$2:$A$80))</f>
        <v/>
      </c>
      <c r="O242" s="6" t="n"/>
      <c r="P242" s="2">
        <f>IF($B242="","",IF($O242&lt;&gt;"","abgeschlossen",IF(OR(AND($K242="",NOW()&gt;$J242),AND($M242="",TODAY()&gt;$L242),TODAY()&gt;$N242),"überfällig","offen")))</f>
        <v/>
      </c>
      <c r="Q242" s="5">
        <f>IF($B242="","",MAX(0,IF($O242&lt;&gt;"",$O242,TODAY())-INT($B242)))</f>
        <v/>
      </c>
      <c r="R242" s="2" t="n"/>
      <c r="S242" s="2" t="n"/>
      <c r="T242" s="2" t="n"/>
      <c r="U242" s="7" t="n"/>
      <c r="V242" s="4" t="n"/>
    </row>
    <row r="243">
      <c r="A243" s="2" t="n"/>
      <c r="B243" s="3" t="n"/>
      <c r="C243" s="2" t="n"/>
      <c r="D243" s="2" t="n"/>
      <c r="E243" s="2" t="n"/>
      <c r="F243" s="2" t="n"/>
      <c r="G243" s="4" t="n"/>
      <c r="H243" s="5" t="n"/>
      <c r="I243" s="2" t="n"/>
      <c r="J243" s="3">
        <f>IF($B243="","",$B243+1)</f>
        <v/>
      </c>
      <c r="K243" s="6" t="n"/>
      <c r="L243" s="6">
        <f>IF($B243="","",WORKDAY($B243,5,Feiertage!$A$2:$A$80))</f>
        <v/>
      </c>
      <c r="M243" s="6" t="n"/>
      <c r="N243" s="6">
        <f>IF($B243="","",WORKDAY($B243,10,Feiertage!$A$2:$A$80))</f>
        <v/>
      </c>
      <c r="O243" s="6" t="n"/>
      <c r="P243" s="2">
        <f>IF($B243="","",IF($O243&lt;&gt;"","abgeschlossen",IF(OR(AND($K243="",NOW()&gt;$J243),AND($M243="",TODAY()&gt;$L243),TODAY()&gt;$N243),"überfällig","offen")))</f>
        <v/>
      </c>
      <c r="Q243" s="5">
        <f>IF($B243="","",MAX(0,IF($O243&lt;&gt;"",$O243,TODAY())-INT($B243)))</f>
        <v/>
      </c>
      <c r="R243" s="2" t="n"/>
      <c r="S243" s="2" t="n"/>
      <c r="T243" s="2" t="n"/>
      <c r="U243" s="7" t="n"/>
      <c r="V243" s="4" t="n"/>
    </row>
    <row r="244">
      <c r="A244" s="2" t="n"/>
      <c r="B244" s="3" t="n"/>
      <c r="C244" s="2" t="n"/>
      <c r="D244" s="2" t="n"/>
      <c r="E244" s="2" t="n"/>
      <c r="F244" s="2" t="n"/>
      <c r="G244" s="4" t="n"/>
      <c r="H244" s="5" t="n"/>
      <c r="I244" s="2" t="n"/>
      <c r="J244" s="3">
        <f>IF($B244="","",$B244+1)</f>
        <v/>
      </c>
      <c r="K244" s="6" t="n"/>
      <c r="L244" s="6">
        <f>IF($B244="","",WORKDAY($B244,5,Feiertage!$A$2:$A$80))</f>
        <v/>
      </c>
      <c r="M244" s="6" t="n"/>
      <c r="N244" s="6">
        <f>IF($B244="","",WORKDAY($B244,10,Feiertage!$A$2:$A$80))</f>
        <v/>
      </c>
      <c r="O244" s="6" t="n"/>
      <c r="P244" s="2">
        <f>IF($B244="","",IF($O244&lt;&gt;"","abgeschlossen",IF(OR(AND($K244="",NOW()&gt;$J244),AND($M244="",TODAY()&gt;$L244),TODAY()&gt;$N244),"überfällig","offen")))</f>
        <v/>
      </c>
      <c r="Q244" s="5">
        <f>IF($B244="","",MAX(0,IF($O244&lt;&gt;"",$O244,TODAY())-INT($B244)))</f>
        <v/>
      </c>
      <c r="R244" s="2" t="n"/>
      <c r="S244" s="2" t="n"/>
      <c r="T244" s="2" t="n"/>
      <c r="U244" s="7" t="n"/>
      <c r="V244" s="4" t="n"/>
    </row>
    <row r="245">
      <c r="A245" s="2" t="n"/>
      <c r="B245" s="3" t="n"/>
      <c r="C245" s="2" t="n"/>
      <c r="D245" s="2" t="n"/>
      <c r="E245" s="2" t="n"/>
      <c r="F245" s="2" t="n"/>
      <c r="G245" s="4" t="n"/>
      <c r="H245" s="5" t="n"/>
      <c r="I245" s="2" t="n"/>
      <c r="J245" s="3">
        <f>IF($B245="","",$B245+1)</f>
        <v/>
      </c>
      <c r="K245" s="6" t="n"/>
      <c r="L245" s="6">
        <f>IF($B245="","",WORKDAY($B245,5,Feiertage!$A$2:$A$80))</f>
        <v/>
      </c>
      <c r="M245" s="6" t="n"/>
      <c r="N245" s="6">
        <f>IF($B245="","",WORKDAY($B245,10,Feiertage!$A$2:$A$80))</f>
        <v/>
      </c>
      <c r="O245" s="6" t="n"/>
      <c r="P245" s="2">
        <f>IF($B245="","",IF($O245&lt;&gt;"","abgeschlossen",IF(OR(AND($K245="",NOW()&gt;$J245),AND($M245="",TODAY()&gt;$L245),TODAY()&gt;$N245),"überfällig","offen")))</f>
        <v/>
      </c>
      <c r="Q245" s="5">
        <f>IF($B245="","",MAX(0,IF($O245&lt;&gt;"",$O245,TODAY())-INT($B245)))</f>
        <v/>
      </c>
      <c r="R245" s="2" t="n"/>
      <c r="S245" s="2" t="n"/>
      <c r="T245" s="2" t="n"/>
      <c r="U245" s="7" t="n"/>
      <c r="V245" s="4" t="n"/>
    </row>
    <row r="246">
      <c r="A246" s="2" t="n"/>
      <c r="B246" s="3" t="n"/>
      <c r="C246" s="2" t="n"/>
      <c r="D246" s="2" t="n"/>
      <c r="E246" s="2" t="n"/>
      <c r="F246" s="2" t="n"/>
      <c r="G246" s="4" t="n"/>
      <c r="H246" s="5" t="n"/>
      <c r="I246" s="2" t="n"/>
      <c r="J246" s="3">
        <f>IF($B246="","",$B246+1)</f>
        <v/>
      </c>
      <c r="K246" s="6" t="n"/>
      <c r="L246" s="6">
        <f>IF($B246="","",WORKDAY($B246,5,Feiertage!$A$2:$A$80))</f>
        <v/>
      </c>
      <c r="M246" s="6" t="n"/>
      <c r="N246" s="6">
        <f>IF($B246="","",WORKDAY($B246,10,Feiertage!$A$2:$A$80))</f>
        <v/>
      </c>
      <c r="O246" s="6" t="n"/>
      <c r="P246" s="2">
        <f>IF($B246="","",IF($O246&lt;&gt;"","abgeschlossen",IF(OR(AND($K246="",NOW()&gt;$J246),AND($M246="",TODAY()&gt;$L246),TODAY()&gt;$N246),"überfällig","offen")))</f>
        <v/>
      </c>
      <c r="Q246" s="5">
        <f>IF($B246="","",MAX(0,IF($O246&lt;&gt;"",$O246,TODAY())-INT($B246)))</f>
        <v/>
      </c>
      <c r="R246" s="2" t="n"/>
      <c r="S246" s="2" t="n"/>
      <c r="T246" s="2" t="n"/>
      <c r="U246" s="7" t="n"/>
      <c r="V246" s="4" t="n"/>
    </row>
    <row r="247">
      <c r="A247" s="2" t="n"/>
      <c r="B247" s="3" t="n"/>
      <c r="C247" s="2" t="n"/>
      <c r="D247" s="2" t="n"/>
      <c r="E247" s="2" t="n"/>
      <c r="F247" s="2" t="n"/>
      <c r="G247" s="4" t="n"/>
      <c r="H247" s="5" t="n"/>
      <c r="I247" s="2" t="n"/>
      <c r="J247" s="3">
        <f>IF($B247="","",$B247+1)</f>
        <v/>
      </c>
      <c r="K247" s="6" t="n"/>
      <c r="L247" s="6">
        <f>IF($B247="","",WORKDAY($B247,5,Feiertage!$A$2:$A$80))</f>
        <v/>
      </c>
      <c r="M247" s="6" t="n"/>
      <c r="N247" s="6">
        <f>IF($B247="","",WORKDAY($B247,10,Feiertage!$A$2:$A$80))</f>
        <v/>
      </c>
      <c r="O247" s="6" t="n"/>
      <c r="P247" s="2">
        <f>IF($B247="","",IF($O247&lt;&gt;"","abgeschlossen",IF(OR(AND($K247="",NOW()&gt;$J247),AND($M247="",TODAY()&gt;$L247),TODAY()&gt;$N247),"überfällig","offen")))</f>
        <v/>
      </c>
      <c r="Q247" s="5">
        <f>IF($B247="","",MAX(0,IF($O247&lt;&gt;"",$O247,TODAY())-INT($B247)))</f>
        <v/>
      </c>
      <c r="R247" s="2" t="n"/>
      <c r="S247" s="2" t="n"/>
      <c r="T247" s="2" t="n"/>
      <c r="U247" s="7" t="n"/>
      <c r="V247" s="4" t="n"/>
    </row>
    <row r="248">
      <c r="A248" s="2" t="n"/>
      <c r="B248" s="3" t="n"/>
      <c r="C248" s="2" t="n"/>
      <c r="D248" s="2" t="n"/>
      <c r="E248" s="2" t="n"/>
      <c r="F248" s="2" t="n"/>
      <c r="G248" s="4" t="n"/>
      <c r="H248" s="5" t="n"/>
      <c r="I248" s="2" t="n"/>
      <c r="J248" s="3">
        <f>IF($B248="","",$B248+1)</f>
        <v/>
      </c>
      <c r="K248" s="6" t="n"/>
      <c r="L248" s="6">
        <f>IF($B248="","",WORKDAY($B248,5,Feiertage!$A$2:$A$80))</f>
        <v/>
      </c>
      <c r="M248" s="6" t="n"/>
      <c r="N248" s="6">
        <f>IF($B248="","",WORKDAY($B248,10,Feiertage!$A$2:$A$80))</f>
        <v/>
      </c>
      <c r="O248" s="6" t="n"/>
      <c r="P248" s="2">
        <f>IF($B248="","",IF($O248&lt;&gt;"","abgeschlossen",IF(OR(AND($K248="",NOW()&gt;$J248),AND($M248="",TODAY()&gt;$L248),TODAY()&gt;$N248),"überfällig","offen")))</f>
        <v/>
      </c>
      <c r="Q248" s="5">
        <f>IF($B248="","",MAX(0,IF($O248&lt;&gt;"",$O248,TODAY())-INT($B248)))</f>
        <v/>
      </c>
      <c r="R248" s="2" t="n"/>
      <c r="S248" s="2" t="n"/>
      <c r="T248" s="2" t="n"/>
      <c r="U248" s="7" t="n"/>
      <c r="V248" s="4" t="n"/>
    </row>
    <row r="249">
      <c r="A249" s="2" t="n"/>
      <c r="B249" s="3" t="n"/>
      <c r="C249" s="2" t="n"/>
      <c r="D249" s="2" t="n"/>
      <c r="E249" s="2" t="n"/>
      <c r="F249" s="2" t="n"/>
      <c r="G249" s="4" t="n"/>
      <c r="H249" s="5" t="n"/>
      <c r="I249" s="2" t="n"/>
      <c r="J249" s="3">
        <f>IF($B249="","",$B249+1)</f>
        <v/>
      </c>
      <c r="K249" s="6" t="n"/>
      <c r="L249" s="6">
        <f>IF($B249="","",WORKDAY($B249,5,Feiertage!$A$2:$A$80))</f>
        <v/>
      </c>
      <c r="M249" s="6" t="n"/>
      <c r="N249" s="6">
        <f>IF($B249="","",WORKDAY($B249,10,Feiertage!$A$2:$A$80))</f>
        <v/>
      </c>
      <c r="O249" s="6" t="n"/>
      <c r="P249" s="2">
        <f>IF($B249="","",IF($O249&lt;&gt;"","abgeschlossen",IF(OR(AND($K249="",NOW()&gt;$J249),AND($M249="",TODAY()&gt;$L249),TODAY()&gt;$N249),"überfällig","offen")))</f>
        <v/>
      </c>
      <c r="Q249" s="5">
        <f>IF($B249="","",MAX(0,IF($O249&lt;&gt;"",$O249,TODAY())-INT($B249)))</f>
        <v/>
      </c>
      <c r="R249" s="2" t="n"/>
      <c r="S249" s="2" t="n"/>
      <c r="T249" s="2" t="n"/>
      <c r="U249" s="7" t="n"/>
      <c r="V249" s="4" t="n"/>
    </row>
    <row r="250">
      <c r="A250" s="2" t="n"/>
      <c r="B250" s="3" t="n"/>
      <c r="C250" s="2" t="n"/>
      <c r="D250" s="2" t="n"/>
      <c r="E250" s="2" t="n"/>
      <c r="F250" s="2" t="n"/>
      <c r="G250" s="4" t="n"/>
      <c r="H250" s="5" t="n"/>
      <c r="I250" s="2" t="n"/>
      <c r="J250" s="3">
        <f>IF($B250="","",$B250+1)</f>
        <v/>
      </c>
      <c r="K250" s="6" t="n"/>
      <c r="L250" s="6">
        <f>IF($B250="","",WORKDAY($B250,5,Feiertage!$A$2:$A$80))</f>
        <v/>
      </c>
      <c r="M250" s="6" t="n"/>
      <c r="N250" s="6">
        <f>IF($B250="","",WORKDAY($B250,10,Feiertage!$A$2:$A$80))</f>
        <v/>
      </c>
      <c r="O250" s="6" t="n"/>
      <c r="P250" s="2">
        <f>IF($B250="","",IF($O250&lt;&gt;"","abgeschlossen",IF(OR(AND($K250="",NOW()&gt;$J250),AND($M250="",TODAY()&gt;$L250),TODAY()&gt;$N250),"überfällig","offen")))</f>
        <v/>
      </c>
      <c r="Q250" s="5">
        <f>IF($B250="","",MAX(0,IF($O250&lt;&gt;"",$O250,TODAY())-INT($B250)))</f>
        <v/>
      </c>
      <c r="R250" s="2" t="n"/>
      <c r="S250" s="2" t="n"/>
      <c r="T250" s="2" t="n"/>
      <c r="U250" s="7" t="n"/>
      <c r="V250" s="4" t="n"/>
    </row>
    <row r="251">
      <c r="A251" s="2" t="n"/>
      <c r="B251" s="3" t="n"/>
      <c r="C251" s="2" t="n"/>
      <c r="D251" s="2" t="n"/>
      <c r="E251" s="2" t="n"/>
      <c r="F251" s="2" t="n"/>
      <c r="G251" s="4" t="n"/>
      <c r="H251" s="5" t="n"/>
      <c r="I251" s="2" t="n"/>
      <c r="J251" s="3">
        <f>IF($B251="","",$B251+1)</f>
        <v/>
      </c>
      <c r="K251" s="6" t="n"/>
      <c r="L251" s="6">
        <f>IF($B251="","",WORKDAY($B251,5,Feiertage!$A$2:$A$80))</f>
        <v/>
      </c>
      <c r="M251" s="6" t="n"/>
      <c r="N251" s="6">
        <f>IF($B251="","",WORKDAY($B251,10,Feiertage!$A$2:$A$80))</f>
        <v/>
      </c>
      <c r="O251" s="6" t="n"/>
      <c r="P251" s="2">
        <f>IF($B251="","",IF($O251&lt;&gt;"","abgeschlossen",IF(OR(AND($K251="",NOW()&gt;$J251),AND($M251="",TODAY()&gt;$L251),TODAY()&gt;$N251),"überfällig","offen")))</f>
        <v/>
      </c>
      <c r="Q251" s="5">
        <f>IF($B251="","",MAX(0,IF($O251&lt;&gt;"",$O251,TODAY())-INT($B251)))</f>
        <v/>
      </c>
      <c r="R251" s="2" t="n"/>
      <c r="S251" s="2" t="n"/>
      <c r="T251" s="2" t="n"/>
      <c r="U251" s="7" t="n"/>
      <c r="V251" s="4" t="n"/>
    </row>
    <row r="252">
      <c r="A252" s="2" t="n"/>
      <c r="B252" s="3" t="n"/>
      <c r="C252" s="2" t="n"/>
      <c r="D252" s="2" t="n"/>
      <c r="E252" s="2" t="n"/>
      <c r="F252" s="2" t="n"/>
      <c r="G252" s="4" t="n"/>
      <c r="H252" s="5" t="n"/>
      <c r="I252" s="2" t="n"/>
      <c r="J252" s="3">
        <f>IF($B252="","",$B252+1)</f>
        <v/>
      </c>
      <c r="K252" s="6" t="n"/>
      <c r="L252" s="6">
        <f>IF($B252="","",WORKDAY($B252,5,Feiertage!$A$2:$A$80))</f>
        <v/>
      </c>
      <c r="M252" s="6" t="n"/>
      <c r="N252" s="6">
        <f>IF($B252="","",WORKDAY($B252,10,Feiertage!$A$2:$A$80))</f>
        <v/>
      </c>
      <c r="O252" s="6" t="n"/>
      <c r="P252" s="2">
        <f>IF($B252="","",IF($O252&lt;&gt;"","abgeschlossen",IF(OR(AND($K252="",NOW()&gt;$J252),AND($M252="",TODAY()&gt;$L252),TODAY()&gt;$N252),"überfällig","offen")))</f>
        <v/>
      </c>
      <c r="Q252" s="5">
        <f>IF($B252="","",MAX(0,IF($O252&lt;&gt;"",$O252,TODAY())-INT($B252)))</f>
        <v/>
      </c>
      <c r="R252" s="2" t="n"/>
      <c r="S252" s="2" t="n"/>
      <c r="T252" s="2" t="n"/>
      <c r="U252" s="7" t="n"/>
      <c r="V252" s="4" t="n"/>
    </row>
    <row r="253">
      <c r="A253" s="2" t="n"/>
      <c r="B253" s="3" t="n"/>
      <c r="C253" s="2" t="n"/>
      <c r="D253" s="2" t="n"/>
      <c r="E253" s="2" t="n"/>
      <c r="F253" s="2" t="n"/>
      <c r="G253" s="4" t="n"/>
      <c r="H253" s="5" t="n"/>
      <c r="I253" s="2" t="n"/>
      <c r="J253" s="3">
        <f>IF($B253="","",$B253+1)</f>
        <v/>
      </c>
      <c r="K253" s="6" t="n"/>
      <c r="L253" s="6">
        <f>IF($B253="","",WORKDAY($B253,5,Feiertage!$A$2:$A$80))</f>
        <v/>
      </c>
      <c r="M253" s="6" t="n"/>
      <c r="N253" s="6">
        <f>IF($B253="","",WORKDAY($B253,10,Feiertage!$A$2:$A$80))</f>
        <v/>
      </c>
      <c r="O253" s="6" t="n"/>
      <c r="P253" s="2">
        <f>IF($B253="","",IF($O253&lt;&gt;"","abgeschlossen",IF(OR(AND($K253="",NOW()&gt;$J253),AND($M253="",TODAY()&gt;$L253),TODAY()&gt;$N253),"überfällig","offen")))</f>
        <v/>
      </c>
      <c r="Q253" s="5">
        <f>IF($B253="","",MAX(0,IF($O253&lt;&gt;"",$O253,TODAY())-INT($B253)))</f>
        <v/>
      </c>
      <c r="R253" s="2" t="n"/>
      <c r="S253" s="2" t="n"/>
      <c r="T253" s="2" t="n"/>
      <c r="U253" s="7" t="n"/>
      <c r="V253" s="4" t="n"/>
    </row>
    <row r="254">
      <c r="A254" s="2" t="n"/>
      <c r="B254" s="3" t="n"/>
      <c r="C254" s="2" t="n"/>
      <c r="D254" s="2" t="n"/>
      <c r="E254" s="2" t="n"/>
      <c r="F254" s="2" t="n"/>
      <c r="G254" s="4" t="n"/>
      <c r="H254" s="5" t="n"/>
      <c r="I254" s="2" t="n"/>
      <c r="J254" s="3">
        <f>IF($B254="","",$B254+1)</f>
        <v/>
      </c>
      <c r="K254" s="6" t="n"/>
      <c r="L254" s="6">
        <f>IF($B254="","",WORKDAY($B254,5,Feiertage!$A$2:$A$80))</f>
        <v/>
      </c>
      <c r="M254" s="6" t="n"/>
      <c r="N254" s="6">
        <f>IF($B254="","",WORKDAY($B254,10,Feiertage!$A$2:$A$80))</f>
        <v/>
      </c>
      <c r="O254" s="6" t="n"/>
      <c r="P254" s="2">
        <f>IF($B254="","",IF($O254&lt;&gt;"","abgeschlossen",IF(OR(AND($K254="",NOW()&gt;$J254),AND($M254="",TODAY()&gt;$L254),TODAY()&gt;$N254),"überfällig","offen")))</f>
        <v/>
      </c>
      <c r="Q254" s="5">
        <f>IF($B254="","",MAX(0,IF($O254&lt;&gt;"",$O254,TODAY())-INT($B254)))</f>
        <v/>
      </c>
      <c r="R254" s="2" t="n"/>
      <c r="S254" s="2" t="n"/>
      <c r="T254" s="2" t="n"/>
      <c r="U254" s="7" t="n"/>
      <c r="V254" s="4" t="n"/>
    </row>
    <row r="255">
      <c r="A255" s="2" t="n"/>
      <c r="B255" s="3" t="n"/>
      <c r="C255" s="2" t="n"/>
      <c r="D255" s="2" t="n"/>
      <c r="E255" s="2" t="n"/>
      <c r="F255" s="2" t="n"/>
      <c r="G255" s="4" t="n"/>
      <c r="H255" s="5" t="n"/>
      <c r="I255" s="2" t="n"/>
      <c r="J255" s="3">
        <f>IF($B255="","",$B255+1)</f>
        <v/>
      </c>
      <c r="K255" s="6" t="n"/>
      <c r="L255" s="6">
        <f>IF($B255="","",WORKDAY($B255,5,Feiertage!$A$2:$A$80))</f>
        <v/>
      </c>
      <c r="M255" s="6" t="n"/>
      <c r="N255" s="6">
        <f>IF($B255="","",WORKDAY($B255,10,Feiertage!$A$2:$A$80))</f>
        <v/>
      </c>
      <c r="O255" s="6" t="n"/>
      <c r="P255" s="2">
        <f>IF($B255="","",IF($O255&lt;&gt;"","abgeschlossen",IF(OR(AND($K255="",NOW()&gt;$J255),AND($M255="",TODAY()&gt;$L255),TODAY()&gt;$N255),"überfällig","offen")))</f>
        <v/>
      </c>
      <c r="Q255" s="5">
        <f>IF($B255="","",MAX(0,IF($O255&lt;&gt;"",$O255,TODAY())-INT($B255)))</f>
        <v/>
      </c>
      <c r="R255" s="2" t="n"/>
      <c r="S255" s="2" t="n"/>
      <c r="T255" s="2" t="n"/>
      <c r="U255" s="7" t="n"/>
      <c r="V255" s="4" t="n"/>
    </row>
    <row r="256">
      <c r="A256" s="2" t="n"/>
      <c r="B256" s="3" t="n"/>
      <c r="C256" s="2" t="n"/>
      <c r="D256" s="2" t="n"/>
      <c r="E256" s="2" t="n"/>
      <c r="F256" s="2" t="n"/>
      <c r="G256" s="4" t="n"/>
      <c r="H256" s="5" t="n"/>
      <c r="I256" s="2" t="n"/>
      <c r="J256" s="3">
        <f>IF($B256="","",$B256+1)</f>
        <v/>
      </c>
      <c r="K256" s="6" t="n"/>
      <c r="L256" s="6">
        <f>IF($B256="","",WORKDAY($B256,5,Feiertage!$A$2:$A$80))</f>
        <v/>
      </c>
      <c r="M256" s="6" t="n"/>
      <c r="N256" s="6">
        <f>IF($B256="","",WORKDAY($B256,10,Feiertage!$A$2:$A$80))</f>
        <v/>
      </c>
      <c r="O256" s="6" t="n"/>
      <c r="P256" s="2">
        <f>IF($B256="","",IF($O256&lt;&gt;"","abgeschlossen",IF(OR(AND($K256="",NOW()&gt;$J256),AND($M256="",TODAY()&gt;$L256),TODAY()&gt;$N256),"überfällig","offen")))</f>
        <v/>
      </c>
      <c r="Q256" s="5">
        <f>IF($B256="","",MAX(0,IF($O256&lt;&gt;"",$O256,TODAY())-INT($B256)))</f>
        <v/>
      </c>
      <c r="R256" s="2" t="n"/>
      <c r="S256" s="2" t="n"/>
      <c r="T256" s="2" t="n"/>
      <c r="U256" s="7" t="n"/>
      <c r="V256" s="4" t="n"/>
    </row>
    <row r="257">
      <c r="A257" s="2" t="n"/>
      <c r="B257" s="3" t="n"/>
      <c r="C257" s="2" t="n"/>
      <c r="D257" s="2" t="n"/>
      <c r="E257" s="2" t="n"/>
      <c r="F257" s="2" t="n"/>
      <c r="G257" s="4" t="n"/>
      <c r="H257" s="5" t="n"/>
      <c r="I257" s="2" t="n"/>
      <c r="J257" s="3">
        <f>IF($B257="","",$B257+1)</f>
        <v/>
      </c>
      <c r="K257" s="6" t="n"/>
      <c r="L257" s="6">
        <f>IF($B257="","",WORKDAY($B257,5,Feiertage!$A$2:$A$80))</f>
        <v/>
      </c>
      <c r="M257" s="6" t="n"/>
      <c r="N257" s="6">
        <f>IF($B257="","",WORKDAY($B257,10,Feiertage!$A$2:$A$80))</f>
        <v/>
      </c>
      <c r="O257" s="6" t="n"/>
      <c r="P257" s="2">
        <f>IF($B257="","",IF($O257&lt;&gt;"","abgeschlossen",IF(OR(AND($K257="",NOW()&gt;$J257),AND($M257="",TODAY()&gt;$L257),TODAY()&gt;$N257),"überfällig","offen")))</f>
        <v/>
      </c>
      <c r="Q257" s="5">
        <f>IF($B257="","",MAX(0,IF($O257&lt;&gt;"",$O257,TODAY())-INT($B257)))</f>
        <v/>
      </c>
      <c r="R257" s="2" t="n"/>
      <c r="S257" s="2" t="n"/>
      <c r="T257" s="2" t="n"/>
      <c r="U257" s="7" t="n"/>
      <c r="V257" s="4" t="n"/>
    </row>
    <row r="258">
      <c r="A258" s="2" t="n"/>
      <c r="B258" s="3" t="n"/>
      <c r="C258" s="2" t="n"/>
      <c r="D258" s="2" t="n"/>
      <c r="E258" s="2" t="n"/>
      <c r="F258" s="2" t="n"/>
      <c r="G258" s="4" t="n"/>
      <c r="H258" s="5" t="n"/>
      <c r="I258" s="2" t="n"/>
      <c r="J258" s="3">
        <f>IF($B258="","",$B258+1)</f>
        <v/>
      </c>
      <c r="K258" s="6" t="n"/>
      <c r="L258" s="6">
        <f>IF($B258="","",WORKDAY($B258,5,Feiertage!$A$2:$A$80))</f>
        <v/>
      </c>
      <c r="M258" s="6" t="n"/>
      <c r="N258" s="6">
        <f>IF($B258="","",WORKDAY($B258,10,Feiertage!$A$2:$A$80))</f>
        <v/>
      </c>
      <c r="O258" s="6" t="n"/>
      <c r="P258" s="2">
        <f>IF($B258="","",IF($O258&lt;&gt;"","abgeschlossen",IF(OR(AND($K258="",NOW()&gt;$J258),AND($M258="",TODAY()&gt;$L258),TODAY()&gt;$N258),"überfällig","offen")))</f>
        <v/>
      </c>
      <c r="Q258" s="5">
        <f>IF($B258="","",MAX(0,IF($O258&lt;&gt;"",$O258,TODAY())-INT($B258)))</f>
        <v/>
      </c>
      <c r="R258" s="2" t="n"/>
      <c r="S258" s="2" t="n"/>
      <c r="T258" s="2" t="n"/>
      <c r="U258" s="7" t="n"/>
      <c r="V258" s="4" t="n"/>
    </row>
    <row r="259">
      <c r="A259" s="2" t="n"/>
      <c r="B259" s="3" t="n"/>
      <c r="C259" s="2" t="n"/>
      <c r="D259" s="2" t="n"/>
      <c r="E259" s="2" t="n"/>
      <c r="F259" s="2" t="n"/>
      <c r="G259" s="4" t="n"/>
      <c r="H259" s="5" t="n"/>
      <c r="I259" s="2" t="n"/>
      <c r="J259" s="3">
        <f>IF($B259="","",$B259+1)</f>
        <v/>
      </c>
      <c r="K259" s="6" t="n"/>
      <c r="L259" s="6">
        <f>IF($B259="","",WORKDAY($B259,5,Feiertage!$A$2:$A$80))</f>
        <v/>
      </c>
      <c r="M259" s="6" t="n"/>
      <c r="N259" s="6">
        <f>IF($B259="","",WORKDAY($B259,10,Feiertage!$A$2:$A$80))</f>
        <v/>
      </c>
      <c r="O259" s="6" t="n"/>
      <c r="P259" s="2">
        <f>IF($B259="","",IF($O259&lt;&gt;"","abgeschlossen",IF(OR(AND($K259="",NOW()&gt;$J259),AND($M259="",TODAY()&gt;$L259),TODAY()&gt;$N259),"überfällig","offen")))</f>
        <v/>
      </c>
      <c r="Q259" s="5">
        <f>IF($B259="","",MAX(0,IF($O259&lt;&gt;"",$O259,TODAY())-INT($B259)))</f>
        <v/>
      </c>
      <c r="R259" s="2" t="n"/>
      <c r="S259" s="2" t="n"/>
      <c r="T259" s="2" t="n"/>
      <c r="U259" s="7" t="n"/>
      <c r="V259" s="4" t="n"/>
    </row>
    <row r="260">
      <c r="A260" s="2" t="n"/>
      <c r="B260" s="3" t="n"/>
      <c r="C260" s="2" t="n"/>
      <c r="D260" s="2" t="n"/>
      <c r="E260" s="2" t="n"/>
      <c r="F260" s="2" t="n"/>
      <c r="G260" s="4" t="n"/>
      <c r="H260" s="5" t="n"/>
      <c r="I260" s="2" t="n"/>
      <c r="J260" s="3">
        <f>IF($B260="","",$B260+1)</f>
        <v/>
      </c>
      <c r="K260" s="6" t="n"/>
      <c r="L260" s="6">
        <f>IF($B260="","",WORKDAY($B260,5,Feiertage!$A$2:$A$80))</f>
        <v/>
      </c>
      <c r="M260" s="6" t="n"/>
      <c r="N260" s="6">
        <f>IF($B260="","",WORKDAY($B260,10,Feiertage!$A$2:$A$80))</f>
        <v/>
      </c>
      <c r="O260" s="6" t="n"/>
      <c r="P260" s="2">
        <f>IF($B260="","",IF($O260&lt;&gt;"","abgeschlossen",IF(OR(AND($K260="",NOW()&gt;$J260),AND($M260="",TODAY()&gt;$L260),TODAY()&gt;$N260),"überfällig","offen")))</f>
        <v/>
      </c>
      <c r="Q260" s="5">
        <f>IF($B260="","",MAX(0,IF($O260&lt;&gt;"",$O260,TODAY())-INT($B260)))</f>
        <v/>
      </c>
      <c r="R260" s="2" t="n"/>
      <c r="S260" s="2" t="n"/>
      <c r="T260" s="2" t="n"/>
      <c r="U260" s="7" t="n"/>
      <c r="V260" s="4" t="n"/>
    </row>
    <row r="261">
      <c r="A261" s="2" t="n"/>
      <c r="B261" s="3" t="n"/>
      <c r="C261" s="2" t="n"/>
      <c r="D261" s="2" t="n"/>
      <c r="E261" s="2" t="n"/>
      <c r="F261" s="2" t="n"/>
      <c r="G261" s="4" t="n"/>
      <c r="H261" s="5" t="n"/>
      <c r="I261" s="2" t="n"/>
      <c r="J261" s="3">
        <f>IF($B261="","",$B261+1)</f>
        <v/>
      </c>
      <c r="K261" s="6" t="n"/>
      <c r="L261" s="6">
        <f>IF($B261="","",WORKDAY($B261,5,Feiertage!$A$2:$A$80))</f>
        <v/>
      </c>
      <c r="M261" s="6" t="n"/>
      <c r="N261" s="6">
        <f>IF($B261="","",WORKDAY($B261,10,Feiertage!$A$2:$A$80))</f>
        <v/>
      </c>
      <c r="O261" s="6" t="n"/>
      <c r="P261" s="2">
        <f>IF($B261="","",IF($O261&lt;&gt;"","abgeschlossen",IF(OR(AND($K261="",NOW()&gt;$J261),AND($M261="",TODAY()&gt;$L261),TODAY()&gt;$N261),"überfällig","offen")))</f>
        <v/>
      </c>
      <c r="Q261" s="5">
        <f>IF($B261="","",MAX(0,IF($O261&lt;&gt;"",$O261,TODAY())-INT($B261)))</f>
        <v/>
      </c>
      <c r="R261" s="2" t="n"/>
      <c r="S261" s="2" t="n"/>
      <c r="T261" s="2" t="n"/>
      <c r="U261" s="7" t="n"/>
      <c r="V261" s="4" t="n"/>
    </row>
    <row r="262">
      <c r="A262" s="2" t="n"/>
      <c r="B262" s="3" t="n"/>
      <c r="C262" s="2" t="n"/>
      <c r="D262" s="2" t="n"/>
      <c r="E262" s="2" t="n"/>
      <c r="F262" s="2" t="n"/>
      <c r="G262" s="4" t="n"/>
      <c r="H262" s="5" t="n"/>
      <c r="I262" s="2" t="n"/>
      <c r="J262" s="3">
        <f>IF($B262="","",$B262+1)</f>
        <v/>
      </c>
      <c r="K262" s="6" t="n"/>
      <c r="L262" s="6">
        <f>IF($B262="","",WORKDAY($B262,5,Feiertage!$A$2:$A$80))</f>
        <v/>
      </c>
      <c r="M262" s="6" t="n"/>
      <c r="N262" s="6">
        <f>IF($B262="","",WORKDAY($B262,10,Feiertage!$A$2:$A$80))</f>
        <v/>
      </c>
      <c r="O262" s="6" t="n"/>
      <c r="P262" s="2">
        <f>IF($B262="","",IF($O262&lt;&gt;"","abgeschlossen",IF(OR(AND($K262="",NOW()&gt;$J262),AND($M262="",TODAY()&gt;$L262),TODAY()&gt;$N262),"überfällig","offen")))</f>
        <v/>
      </c>
      <c r="Q262" s="5">
        <f>IF($B262="","",MAX(0,IF($O262&lt;&gt;"",$O262,TODAY())-INT($B262)))</f>
        <v/>
      </c>
      <c r="R262" s="2" t="n"/>
      <c r="S262" s="2" t="n"/>
      <c r="T262" s="2" t="n"/>
      <c r="U262" s="7" t="n"/>
      <c r="V262" s="4" t="n"/>
    </row>
    <row r="263">
      <c r="A263" s="2" t="n"/>
      <c r="B263" s="3" t="n"/>
      <c r="C263" s="2" t="n"/>
      <c r="D263" s="2" t="n"/>
      <c r="E263" s="2" t="n"/>
      <c r="F263" s="2" t="n"/>
      <c r="G263" s="4" t="n"/>
      <c r="H263" s="5" t="n"/>
      <c r="I263" s="2" t="n"/>
      <c r="J263" s="3">
        <f>IF($B263="","",$B263+1)</f>
        <v/>
      </c>
      <c r="K263" s="6" t="n"/>
      <c r="L263" s="6">
        <f>IF($B263="","",WORKDAY($B263,5,Feiertage!$A$2:$A$80))</f>
        <v/>
      </c>
      <c r="M263" s="6" t="n"/>
      <c r="N263" s="6">
        <f>IF($B263="","",WORKDAY($B263,10,Feiertage!$A$2:$A$80))</f>
        <v/>
      </c>
      <c r="O263" s="6" t="n"/>
      <c r="P263" s="2">
        <f>IF($B263="","",IF($O263&lt;&gt;"","abgeschlossen",IF(OR(AND($K263="",NOW()&gt;$J263),AND($M263="",TODAY()&gt;$L263),TODAY()&gt;$N263),"überfällig","offen")))</f>
        <v/>
      </c>
      <c r="Q263" s="5">
        <f>IF($B263="","",MAX(0,IF($O263&lt;&gt;"",$O263,TODAY())-INT($B263)))</f>
        <v/>
      </c>
      <c r="R263" s="2" t="n"/>
      <c r="S263" s="2" t="n"/>
      <c r="T263" s="2" t="n"/>
      <c r="U263" s="7" t="n"/>
      <c r="V263" s="4" t="n"/>
    </row>
    <row r="264">
      <c r="A264" s="2" t="n"/>
      <c r="B264" s="3" t="n"/>
      <c r="C264" s="2" t="n"/>
      <c r="D264" s="2" t="n"/>
      <c r="E264" s="2" t="n"/>
      <c r="F264" s="2" t="n"/>
      <c r="G264" s="4" t="n"/>
      <c r="H264" s="5" t="n"/>
      <c r="I264" s="2" t="n"/>
      <c r="J264" s="3">
        <f>IF($B264="","",$B264+1)</f>
        <v/>
      </c>
      <c r="K264" s="6" t="n"/>
      <c r="L264" s="6">
        <f>IF($B264="","",WORKDAY($B264,5,Feiertage!$A$2:$A$80))</f>
        <v/>
      </c>
      <c r="M264" s="6" t="n"/>
      <c r="N264" s="6">
        <f>IF($B264="","",WORKDAY($B264,10,Feiertage!$A$2:$A$80))</f>
        <v/>
      </c>
      <c r="O264" s="6" t="n"/>
      <c r="P264" s="2">
        <f>IF($B264="","",IF($O264&lt;&gt;"","abgeschlossen",IF(OR(AND($K264="",NOW()&gt;$J264),AND($M264="",TODAY()&gt;$L264),TODAY()&gt;$N264),"überfällig","offen")))</f>
        <v/>
      </c>
      <c r="Q264" s="5">
        <f>IF($B264="","",MAX(0,IF($O264&lt;&gt;"",$O264,TODAY())-INT($B264)))</f>
        <v/>
      </c>
      <c r="R264" s="2" t="n"/>
      <c r="S264" s="2" t="n"/>
      <c r="T264" s="2" t="n"/>
      <c r="U264" s="7" t="n"/>
      <c r="V264" s="4" t="n"/>
    </row>
    <row r="265">
      <c r="A265" s="2" t="n"/>
      <c r="B265" s="3" t="n"/>
      <c r="C265" s="2" t="n"/>
      <c r="D265" s="2" t="n"/>
      <c r="E265" s="2" t="n"/>
      <c r="F265" s="2" t="n"/>
      <c r="G265" s="4" t="n"/>
      <c r="H265" s="5" t="n"/>
      <c r="I265" s="2" t="n"/>
      <c r="J265" s="3">
        <f>IF($B265="","",$B265+1)</f>
        <v/>
      </c>
      <c r="K265" s="6" t="n"/>
      <c r="L265" s="6">
        <f>IF($B265="","",WORKDAY($B265,5,Feiertage!$A$2:$A$80))</f>
        <v/>
      </c>
      <c r="M265" s="6" t="n"/>
      <c r="N265" s="6">
        <f>IF($B265="","",WORKDAY($B265,10,Feiertage!$A$2:$A$80))</f>
        <v/>
      </c>
      <c r="O265" s="6" t="n"/>
      <c r="P265" s="2">
        <f>IF($B265="","",IF($O265&lt;&gt;"","abgeschlossen",IF(OR(AND($K265="",NOW()&gt;$J265),AND($M265="",TODAY()&gt;$L265),TODAY()&gt;$N265),"überfällig","offen")))</f>
        <v/>
      </c>
      <c r="Q265" s="5">
        <f>IF($B265="","",MAX(0,IF($O265&lt;&gt;"",$O265,TODAY())-INT($B265)))</f>
        <v/>
      </c>
      <c r="R265" s="2" t="n"/>
      <c r="S265" s="2" t="n"/>
      <c r="T265" s="2" t="n"/>
      <c r="U265" s="7" t="n"/>
      <c r="V265" s="4" t="n"/>
    </row>
    <row r="266">
      <c r="A266" s="2" t="n"/>
      <c r="B266" s="3" t="n"/>
      <c r="C266" s="2" t="n"/>
      <c r="D266" s="2" t="n"/>
      <c r="E266" s="2" t="n"/>
      <c r="F266" s="2" t="n"/>
      <c r="G266" s="4" t="n"/>
      <c r="H266" s="5" t="n"/>
      <c r="I266" s="2" t="n"/>
      <c r="J266" s="3">
        <f>IF($B266="","",$B266+1)</f>
        <v/>
      </c>
      <c r="K266" s="6" t="n"/>
      <c r="L266" s="6">
        <f>IF($B266="","",WORKDAY($B266,5,Feiertage!$A$2:$A$80))</f>
        <v/>
      </c>
      <c r="M266" s="6" t="n"/>
      <c r="N266" s="6">
        <f>IF($B266="","",WORKDAY($B266,10,Feiertage!$A$2:$A$80))</f>
        <v/>
      </c>
      <c r="O266" s="6" t="n"/>
      <c r="P266" s="2">
        <f>IF($B266="","",IF($O266&lt;&gt;"","abgeschlossen",IF(OR(AND($K266="",NOW()&gt;$J266),AND($M266="",TODAY()&gt;$L266),TODAY()&gt;$N266),"überfällig","offen")))</f>
        <v/>
      </c>
      <c r="Q266" s="5">
        <f>IF($B266="","",MAX(0,IF($O266&lt;&gt;"",$O266,TODAY())-INT($B266)))</f>
        <v/>
      </c>
      <c r="R266" s="2" t="n"/>
      <c r="S266" s="2" t="n"/>
      <c r="T266" s="2" t="n"/>
      <c r="U266" s="7" t="n"/>
      <c r="V266" s="4" t="n"/>
    </row>
    <row r="267">
      <c r="A267" s="2" t="n"/>
      <c r="B267" s="3" t="n"/>
      <c r="C267" s="2" t="n"/>
      <c r="D267" s="2" t="n"/>
      <c r="E267" s="2" t="n"/>
      <c r="F267" s="2" t="n"/>
      <c r="G267" s="4" t="n"/>
      <c r="H267" s="5" t="n"/>
      <c r="I267" s="2" t="n"/>
      <c r="J267" s="3">
        <f>IF($B267="","",$B267+1)</f>
        <v/>
      </c>
      <c r="K267" s="6" t="n"/>
      <c r="L267" s="6">
        <f>IF($B267="","",WORKDAY($B267,5,Feiertage!$A$2:$A$80))</f>
        <v/>
      </c>
      <c r="M267" s="6" t="n"/>
      <c r="N267" s="6">
        <f>IF($B267="","",WORKDAY($B267,10,Feiertage!$A$2:$A$80))</f>
        <v/>
      </c>
      <c r="O267" s="6" t="n"/>
      <c r="P267" s="2">
        <f>IF($B267="","",IF($O267&lt;&gt;"","abgeschlossen",IF(OR(AND($K267="",NOW()&gt;$J267),AND($M267="",TODAY()&gt;$L267),TODAY()&gt;$N267),"überfällig","offen")))</f>
        <v/>
      </c>
      <c r="Q267" s="5">
        <f>IF($B267="","",MAX(0,IF($O267&lt;&gt;"",$O267,TODAY())-INT($B267)))</f>
        <v/>
      </c>
      <c r="R267" s="2" t="n"/>
      <c r="S267" s="2" t="n"/>
      <c r="T267" s="2" t="n"/>
      <c r="U267" s="7" t="n"/>
      <c r="V267" s="4" t="n"/>
    </row>
    <row r="268">
      <c r="A268" s="2" t="n"/>
      <c r="B268" s="3" t="n"/>
      <c r="C268" s="2" t="n"/>
      <c r="D268" s="2" t="n"/>
      <c r="E268" s="2" t="n"/>
      <c r="F268" s="2" t="n"/>
      <c r="G268" s="4" t="n"/>
      <c r="H268" s="5" t="n"/>
      <c r="I268" s="2" t="n"/>
      <c r="J268" s="3">
        <f>IF($B268="","",$B268+1)</f>
        <v/>
      </c>
      <c r="K268" s="6" t="n"/>
      <c r="L268" s="6">
        <f>IF($B268="","",WORKDAY($B268,5,Feiertage!$A$2:$A$80))</f>
        <v/>
      </c>
      <c r="M268" s="6" t="n"/>
      <c r="N268" s="6">
        <f>IF($B268="","",WORKDAY($B268,10,Feiertage!$A$2:$A$80))</f>
        <v/>
      </c>
      <c r="O268" s="6" t="n"/>
      <c r="P268" s="2">
        <f>IF($B268="","",IF($O268&lt;&gt;"","abgeschlossen",IF(OR(AND($K268="",NOW()&gt;$J268),AND($M268="",TODAY()&gt;$L268),TODAY()&gt;$N268),"überfällig","offen")))</f>
        <v/>
      </c>
      <c r="Q268" s="5">
        <f>IF($B268="","",MAX(0,IF($O268&lt;&gt;"",$O268,TODAY())-INT($B268)))</f>
        <v/>
      </c>
      <c r="R268" s="2" t="n"/>
      <c r="S268" s="2" t="n"/>
      <c r="T268" s="2" t="n"/>
      <c r="U268" s="7" t="n"/>
      <c r="V268" s="4" t="n"/>
    </row>
    <row r="269">
      <c r="A269" s="2" t="n"/>
      <c r="B269" s="3" t="n"/>
      <c r="C269" s="2" t="n"/>
      <c r="D269" s="2" t="n"/>
      <c r="E269" s="2" t="n"/>
      <c r="F269" s="2" t="n"/>
      <c r="G269" s="4" t="n"/>
      <c r="H269" s="5" t="n"/>
      <c r="I269" s="2" t="n"/>
      <c r="J269" s="3">
        <f>IF($B269="","",$B269+1)</f>
        <v/>
      </c>
      <c r="K269" s="6" t="n"/>
      <c r="L269" s="6">
        <f>IF($B269="","",WORKDAY($B269,5,Feiertage!$A$2:$A$80))</f>
        <v/>
      </c>
      <c r="M269" s="6" t="n"/>
      <c r="N269" s="6">
        <f>IF($B269="","",WORKDAY($B269,10,Feiertage!$A$2:$A$80))</f>
        <v/>
      </c>
      <c r="O269" s="6" t="n"/>
      <c r="P269" s="2">
        <f>IF($B269="","",IF($O269&lt;&gt;"","abgeschlossen",IF(OR(AND($K269="",NOW()&gt;$J269),AND($M269="",TODAY()&gt;$L269),TODAY()&gt;$N269),"überfällig","offen")))</f>
        <v/>
      </c>
      <c r="Q269" s="5">
        <f>IF($B269="","",MAX(0,IF($O269&lt;&gt;"",$O269,TODAY())-INT($B269)))</f>
        <v/>
      </c>
      <c r="R269" s="2" t="n"/>
      <c r="S269" s="2" t="n"/>
      <c r="T269" s="2" t="n"/>
      <c r="U269" s="7" t="n"/>
      <c r="V269" s="4" t="n"/>
    </row>
    <row r="270">
      <c r="A270" s="2" t="n"/>
      <c r="B270" s="3" t="n"/>
      <c r="C270" s="2" t="n"/>
      <c r="D270" s="2" t="n"/>
      <c r="E270" s="2" t="n"/>
      <c r="F270" s="2" t="n"/>
      <c r="G270" s="4" t="n"/>
      <c r="H270" s="5" t="n"/>
      <c r="I270" s="2" t="n"/>
      <c r="J270" s="3">
        <f>IF($B270="","",$B270+1)</f>
        <v/>
      </c>
      <c r="K270" s="6" t="n"/>
      <c r="L270" s="6">
        <f>IF($B270="","",WORKDAY($B270,5,Feiertage!$A$2:$A$80))</f>
        <v/>
      </c>
      <c r="M270" s="6" t="n"/>
      <c r="N270" s="6">
        <f>IF($B270="","",WORKDAY($B270,10,Feiertage!$A$2:$A$80))</f>
        <v/>
      </c>
      <c r="O270" s="6" t="n"/>
      <c r="P270" s="2">
        <f>IF($B270="","",IF($O270&lt;&gt;"","abgeschlossen",IF(OR(AND($K270="",NOW()&gt;$J270),AND($M270="",TODAY()&gt;$L270),TODAY()&gt;$N270),"überfällig","offen")))</f>
        <v/>
      </c>
      <c r="Q270" s="5">
        <f>IF($B270="","",MAX(0,IF($O270&lt;&gt;"",$O270,TODAY())-INT($B270)))</f>
        <v/>
      </c>
      <c r="R270" s="2" t="n"/>
      <c r="S270" s="2" t="n"/>
      <c r="T270" s="2" t="n"/>
      <c r="U270" s="7" t="n"/>
      <c r="V270" s="4" t="n"/>
    </row>
    <row r="271">
      <c r="A271" s="2" t="n"/>
      <c r="B271" s="3" t="n"/>
      <c r="C271" s="2" t="n"/>
      <c r="D271" s="2" t="n"/>
      <c r="E271" s="2" t="n"/>
      <c r="F271" s="2" t="n"/>
      <c r="G271" s="4" t="n"/>
      <c r="H271" s="5" t="n"/>
      <c r="I271" s="2" t="n"/>
      <c r="J271" s="3">
        <f>IF($B271="","",$B271+1)</f>
        <v/>
      </c>
      <c r="K271" s="6" t="n"/>
      <c r="L271" s="6">
        <f>IF($B271="","",WORKDAY($B271,5,Feiertage!$A$2:$A$80))</f>
        <v/>
      </c>
      <c r="M271" s="6" t="n"/>
      <c r="N271" s="6">
        <f>IF($B271="","",WORKDAY($B271,10,Feiertage!$A$2:$A$80))</f>
        <v/>
      </c>
      <c r="O271" s="6" t="n"/>
      <c r="P271" s="2">
        <f>IF($B271="","",IF($O271&lt;&gt;"","abgeschlossen",IF(OR(AND($K271="",NOW()&gt;$J271),AND($M271="",TODAY()&gt;$L271),TODAY()&gt;$N271),"überfällig","offen")))</f>
        <v/>
      </c>
      <c r="Q271" s="5">
        <f>IF($B271="","",MAX(0,IF($O271&lt;&gt;"",$O271,TODAY())-INT($B271)))</f>
        <v/>
      </c>
      <c r="R271" s="2" t="n"/>
      <c r="S271" s="2" t="n"/>
      <c r="T271" s="2" t="n"/>
      <c r="U271" s="7" t="n"/>
      <c r="V271" s="4" t="n"/>
    </row>
    <row r="272">
      <c r="A272" s="2" t="n"/>
      <c r="B272" s="3" t="n"/>
      <c r="C272" s="2" t="n"/>
      <c r="D272" s="2" t="n"/>
      <c r="E272" s="2" t="n"/>
      <c r="F272" s="2" t="n"/>
      <c r="G272" s="4" t="n"/>
      <c r="H272" s="5" t="n"/>
      <c r="I272" s="2" t="n"/>
      <c r="J272" s="3">
        <f>IF($B272="","",$B272+1)</f>
        <v/>
      </c>
      <c r="K272" s="6" t="n"/>
      <c r="L272" s="6">
        <f>IF($B272="","",WORKDAY($B272,5,Feiertage!$A$2:$A$80))</f>
        <v/>
      </c>
      <c r="M272" s="6" t="n"/>
      <c r="N272" s="6">
        <f>IF($B272="","",WORKDAY($B272,10,Feiertage!$A$2:$A$80))</f>
        <v/>
      </c>
      <c r="O272" s="6" t="n"/>
      <c r="P272" s="2">
        <f>IF($B272="","",IF($O272&lt;&gt;"","abgeschlossen",IF(OR(AND($K272="",NOW()&gt;$J272),AND($M272="",TODAY()&gt;$L272),TODAY()&gt;$N272),"überfällig","offen")))</f>
        <v/>
      </c>
      <c r="Q272" s="5">
        <f>IF($B272="","",MAX(0,IF($O272&lt;&gt;"",$O272,TODAY())-INT($B272)))</f>
        <v/>
      </c>
      <c r="R272" s="2" t="n"/>
      <c r="S272" s="2" t="n"/>
      <c r="T272" s="2" t="n"/>
      <c r="U272" s="7" t="n"/>
      <c r="V272" s="4" t="n"/>
    </row>
    <row r="273">
      <c r="A273" s="2" t="n"/>
      <c r="B273" s="3" t="n"/>
      <c r="C273" s="2" t="n"/>
      <c r="D273" s="2" t="n"/>
      <c r="E273" s="2" t="n"/>
      <c r="F273" s="2" t="n"/>
      <c r="G273" s="4" t="n"/>
      <c r="H273" s="5" t="n"/>
      <c r="I273" s="2" t="n"/>
      <c r="J273" s="3">
        <f>IF($B273="","",$B273+1)</f>
        <v/>
      </c>
      <c r="K273" s="6" t="n"/>
      <c r="L273" s="6">
        <f>IF($B273="","",WORKDAY($B273,5,Feiertage!$A$2:$A$80))</f>
        <v/>
      </c>
      <c r="M273" s="6" t="n"/>
      <c r="N273" s="6">
        <f>IF($B273="","",WORKDAY($B273,10,Feiertage!$A$2:$A$80))</f>
        <v/>
      </c>
      <c r="O273" s="6" t="n"/>
      <c r="P273" s="2">
        <f>IF($B273="","",IF($O273&lt;&gt;"","abgeschlossen",IF(OR(AND($K273="",NOW()&gt;$J273),AND($M273="",TODAY()&gt;$L273),TODAY()&gt;$N273),"überfällig","offen")))</f>
        <v/>
      </c>
      <c r="Q273" s="5">
        <f>IF($B273="","",MAX(0,IF($O273&lt;&gt;"",$O273,TODAY())-INT($B273)))</f>
        <v/>
      </c>
      <c r="R273" s="2" t="n"/>
      <c r="S273" s="2" t="n"/>
      <c r="T273" s="2" t="n"/>
      <c r="U273" s="7" t="n"/>
      <c r="V273" s="4" t="n"/>
    </row>
    <row r="274">
      <c r="A274" s="2" t="n"/>
      <c r="B274" s="3" t="n"/>
      <c r="C274" s="2" t="n"/>
      <c r="D274" s="2" t="n"/>
      <c r="E274" s="2" t="n"/>
      <c r="F274" s="2" t="n"/>
      <c r="G274" s="4" t="n"/>
      <c r="H274" s="5" t="n"/>
      <c r="I274" s="2" t="n"/>
      <c r="J274" s="3">
        <f>IF($B274="","",$B274+1)</f>
        <v/>
      </c>
      <c r="K274" s="6" t="n"/>
      <c r="L274" s="6">
        <f>IF($B274="","",WORKDAY($B274,5,Feiertage!$A$2:$A$80))</f>
        <v/>
      </c>
      <c r="M274" s="6" t="n"/>
      <c r="N274" s="6">
        <f>IF($B274="","",WORKDAY($B274,10,Feiertage!$A$2:$A$80))</f>
        <v/>
      </c>
      <c r="O274" s="6" t="n"/>
      <c r="P274" s="2">
        <f>IF($B274="","",IF($O274&lt;&gt;"","abgeschlossen",IF(OR(AND($K274="",NOW()&gt;$J274),AND($M274="",TODAY()&gt;$L274),TODAY()&gt;$N274),"überfällig","offen")))</f>
        <v/>
      </c>
      <c r="Q274" s="5">
        <f>IF($B274="","",MAX(0,IF($O274&lt;&gt;"",$O274,TODAY())-INT($B274)))</f>
        <v/>
      </c>
      <c r="R274" s="2" t="n"/>
      <c r="S274" s="2" t="n"/>
      <c r="T274" s="2" t="n"/>
      <c r="U274" s="7" t="n"/>
      <c r="V274" s="4" t="n"/>
    </row>
    <row r="275">
      <c r="A275" s="2" t="n"/>
      <c r="B275" s="3" t="n"/>
      <c r="C275" s="2" t="n"/>
      <c r="D275" s="2" t="n"/>
      <c r="E275" s="2" t="n"/>
      <c r="F275" s="2" t="n"/>
      <c r="G275" s="4" t="n"/>
      <c r="H275" s="5" t="n"/>
      <c r="I275" s="2" t="n"/>
      <c r="J275" s="3">
        <f>IF($B275="","",$B275+1)</f>
        <v/>
      </c>
      <c r="K275" s="6" t="n"/>
      <c r="L275" s="6">
        <f>IF($B275="","",WORKDAY($B275,5,Feiertage!$A$2:$A$80))</f>
        <v/>
      </c>
      <c r="M275" s="6" t="n"/>
      <c r="N275" s="6">
        <f>IF($B275="","",WORKDAY($B275,10,Feiertage!$A$2:$A$80))</f>
        <v/>
      </c>
      <c r="O275" s="6" t="n"/>
      <c r="P275" s="2">
        <f>IF($B275="","",IF($O275&lt;&gt;"","abgeschlossen",IF(OR(AND($K275="",NOW()&gt;$J275),AND($M275="",TODAY()&gt;$L275),TODAY()&gt;$N275),"überfällig","offen")))</f>
        <v/>
      </c>
      <c r="Q275" s="5">
        <f>IF($B275="","",MAX(0,IF($O275&lt;&gt;"",$O275,TODAY())-INT($B275)))</f>
        <v/>
      </c>
      <c r="R275" s="2" t="n"/>
      <c r="S275" s="2" t="n"/>
      <c r="T275" s="2" t="n"/>
      <c r="U275" s="7" t="n"/>
      <c r="V275" s="4" t="n"/>
    </row>
    <row r="276">
      <c r="A276" s="2" t="n"/>
      <c r="B276" s="3" t="n"/>
      <c r="C276" s="2" t="n"/>
      <c r="D276" s="2" t="n"/>
      <c r="E276" s="2" t="n"/>
      <c r="F276" s="2" t="n"/>
      <c r="G276" s="4" t="n"/>
      <c r="H276" s="5" t="n"/>
      <c r="I276" s="2" t="n"/>
      <c r="J276" s="3">
        <f>IF($B276="","",$B276+1)</f>
        <v/>
      </c>
      <c r="K276" s="6" t="n"/>
      <c r="L276" s="6">
        <f>IF($B276="","",WORKDAY($B276,5,Feiertage!$A$2:$A$80))</f>
        <v/>
      </c>
      <c r="M276" s="6" t="n"/>
      <c r="N276" s="6">
        <f>IF($B276="","",WORKDAY($B276,10,Feiertage!$A$2:$A$80))</f>
        <v/>
      </c>
      <c r="O276" s="6" t="n"/>
      <c r="P276" s="2">
        <f>IF($B276="","",IF($O276&lt;&gt;"","abgeschlossen",IF(OR(AND($K276="",NOW()&gt;$J276),AND($M276="",TODAY()&gt;$L276),TODAY()&gt;$N276),"überfällig","offen")))</f>
        <v/>
      </c>
      <c r="Q276" s="5">
        <f>IF($B276="","",MAX(0,IF($O276&lt;&gt;"",$O276,TODAY())-INT($B276)))</f>
        <v/>
      </c>
      <c r="R276" s="2" t="n"/>
      <c r="S276" s="2" t="n"/>
      <c r="T276" s="2" t="n"/>
      <c r="U276" s="7" t="n"/>
      <c r="V276" s="4" t="n"/>
    </row>
    <row r="277">
      <c r="A277" s="2" t="n"/>
      <c r="B277" s="3" t="n"/>
      <c r="C277" s="2" t="n"/>
      <c r="D277" s="2" t="n"/>
      <c r="E277" s="2" t="n"/>
      <c r="F277" s="2" t="n"/>
      <c r="G277" s="4" t="n"/>
      <c r="H277" s="5" t="n"/>
      <c r="I277" s="2" t="n"/>
      <c r="J277" s="3">
        <f>IF($B277="","",$B277+1)</f>
        <v/>
      </c>
      <c r="K277" s="6" t="n"/>
      <c r="L277" s="6">
        <f>IF($B277="","",WORKDAY($B277,5,Feiertage!$A$2:$A$80))</f>
        <v/>
      </c>
      <c r="M277" s="6" t="n"/>
      <c r="N277" s="6">
        <f>IF($B277="","",WORKDAY($B277,10,Feiertage!$A$2:$A$80))</f>
        <v/>
      </c>
      <c r="O277" s="6" t="n"/>
      <c r="P277" s="2">
        <f>IF($B277="","",IF($O277&lt;&gt;"","abgeschlossen",IF(OR(AND($K277="",NOW()&gt;$J277),AND($M277="",TODAY()&gt;$L277),TODAY()&gt;$N277),"überfällig","offen")))</f>
        <v/>
      </c>
      <c r="Q277" s="5">
        <f>IF($B277="","",MAX(0,IF($O277&lt;&gt;"",$O277,TODAY())-INT($B277)))</f>
        <v/>
      </c>
      <c r="R277" s="2" t="n"/>
      <c r="S277" s="2" t="n"/>
      <c r="T277" s="2" t="n"/>
      <c r="U277" s="7" t="n"/>
      <c r="V277" s="4" t="n"/>
    </row>
    <row r="278">
      <c r="A278" s="2" t="n"/>
      <c r="B278" s="3" t="n"/>
      <c r="C278" s="2" t="n"/>
      <c r="D278" s="2" t="n"/>
      <c r="E278" s="2" t="n"/>
      <c r="F278" s="2" t="n"/>
      <c r="G278" s="4" t="n"/>
      <c r="H278" s="5" t="n"/>
      <c r="I278" s="2" t="n"/>
      <c r="J278" s="3">
        <f>IF($B278="","",$B278+1)</f>
        <v/>
      </c>
      <c r="K278" s="6" t="n"/>
      <c r="L278" s="6">
        <f>IF($B278="","",WORKDAY($B278,5,Feiertage!$A$2:$A$80))</f>
        <v/>
      </c>
      <c r="M278" s="6" t="n"/>
      <c r="N278" s="6">
        <f>IF($B278="","",WORKDAY($B278,10,Feiertage!$A$2:$A$80))</f>
        <v/>
      </c>
      <c r="O278" s="6" t="n"/>
      <c r="P278" s="2">
        <f>IF($B278="","",IF($O278&lt;&gt;"","abgeschlossen",IF(OR(AND($K278="",NOW()&gt;$J278),AND($M278="",TODAY()&gt;$L278),TODAY()&gt;$N278),"überfällig","offen")))</f>
        <v/>
      </c>
      <c r="Q278" s="5">
        <f>IF($B278="","",MAX(0,IF($O278&lt;&gt;"",$O278,TODAY())-INT($B278)))</f>
        <v/>
      </c>
      <c r="R278" s="2" t="n"/>
      <c r="S278" s="2" t="n"/>
      <c r="T278" s="2" t="n"/>
      <c r="U278" s="7" t="n"/>
      <c r="V278" s="4" t="n"/>
    </row>
    <row r="279">
      <c r="A279" s="2" t="n"/>
      <c r="B279" s="3" t="n"/>
      <c r="C279" s="2" t="n"/>
      <c r="D279" s="2" t="n"/>
      <c r="E279" s="2" t="n"/>
      <c r="F279" s="2" t="n"/>
      <c r="G279" s="4" t="n"/>
      <c r="H279" s="5" t="n"/>
      <c r="I279" s="2" t="n"/>
      <c r="J279" s="3">
        <f>IF($B279="","",$B279+1)</f>
        <v/>
      </c>
      <c r="K279" s="6" t="n"/>
      <c r="L279" s="6">
        <f>IF($B279="","",WORKDAY($B279,5,Feiertage!$A$2:$A$80))</f>
        <v/>
      </c>
      <c r="M279" s="6" t="n"/>
      <c r="N279" s="6">
        <f>IF($B279="","",WORKDAY($B279,10,Feiertage!$A$2:$A$80))</f>
        <v/>
      </c>
      <c r="O279" s="6" t="n"/>
      <c r="P279" s="2">
        <f>IF($B279="","",IF($O279&lt;&gt;"","abgeschlossen",IF(OR(AND($K279="",NOW()&gt;$J279),AND($M279="",TODAY()&gt;$L279),TODAY()&gt;$N279),"überfällig","offen")))</f>
        <v/>
      </c>
      <c r="Q279" s="5">
        <f>IF($B279="","",MAX(0,IF($O279&lt;&gt;"",$O279,TODAY())-INT($B279)))</f>
        <v/>
      </c>
      <c r="R279" s="2" t="n"/>
      <c r="S279" s="2" t="n"/>
      <c r="T279" s="2" t="n"/>
      <c r="U279" s="7" t="n"/>
      <c r="V279" s="4" t="n"/>
    </row>
    <row r="280">
      <c r="A280" s="2" t="n"/>
      <c r="B280" s="3" t="n"/>
      <c r="C280" s="2" t="n"/>
      <c r="D280" s="2" t="n"/>
      <c r="E280" s="2" t="n"/>
      <c r="F280" s="2" t="n"/>
      <c r="G280" s="4" t="n"/>
      <c r="H280" s="5" t="n"/>
      <c r="I280" s="2" t="n"/>
      <c r="J280" s="3">
        <f>IF($B280="","",$B280+1)</f>
        <v/>
      </c>
      <c r="K280" s="6" t="n"/>
      <c r="L280" s="6">
        <f>IF($B280="","",WORKDAY($B280,5,Feiertage!$A$2:$A$80))</f>
        <v/>
      </c>
      <c r="M280" s="6" t="n"/>
      <c r="N280" s="6">
        <f>IF($B280="","",WORKDAY($B280,10,Feiertage!$A$2:$A$80))</f>
        <v/>
      </c>
      <c r="O280" s="6" t="n"/>
      <c r="P280" s="2">
        <f>IF($B280="","",IF($O280&lt;&gt;"","abgeschlossen",IF(OR(AND($K280="",NOW()&gt;$J280),AND($M280="",TODAY()&gt;$L280),TODAY()&gt;$N280),"überfällig","offen")))</f>
        <v/>
      </c>
      <c r="Q280" s="5">
        <f>IF($B280="","",MAX(0,IF($O280&lt;&gt;"",$O280,TODAY())-INT($B280)))</f>
        <v/>
      </c>
      <c r="R280" s="2" t="n"/>
      <c r="S280" s="2" t="n"/>
      <c r="T280" s="2" t="n"/>
      <c r="U280" s="7" t="n"/>
      <c r="V280" s="4" t="n"/>
    </row>
    <row r="281">
      <c r="A281" s="2" t="n"/>
      <c r="B281" s="3" t="n"/>
      <c r="C281" s="2" t="n"/>
      <c r="D281" s="2" t="n"/>
      <c r="E281" s="2" t="n"/>
      <c r="F281" s="2" t="n"/>
      <c r="G281" s="4" t="n"/>
      <c r="H281" s="5" t="n"/>
      <c r="I281" s="2" t="n"/>
      <c r="J281" s="3">
        <f>IF($B281="","",$B281+1)</f>
        <v/>
      </c>
      <c r="K281" s="6" t="n"/>
      <c r="L281" s="6">
        <f>IF($B281="","",WORKDAY($B281,5,Feiertage!$A$2:$A$80))</f>
        <v/>
      </c>
      <c r="M281" s="6" t="n"/>
      <c r="N281" s="6">
        <f>IF($B281="","",WORKDAY($B281,10,Feiertage!$A$2:$A$80))</f>
        <v/>
      </c>
      <c r="O281" s="6" t="n"/>
      <c r="P281" s="2">
        <f>IF($B281="","",IF($O281&lt;&gt;"","abgeschlossen",IF(OR(AND($K281="",NOW()&gt;$J281),AND($M281="",TODAY()&gt;$L281),TODAY()&gt;$N281),"überfällig","offen")))</f>
        <v/>
      </c>
      <c r="Q281" s="5">
        <f>IF($B281="","",MAX(0,IF($O281&lt;&gt;"",$O281,TODAY())-INT($B281)))</f>
        <v/>
      </c>
      <c r="R281" s="2" t="n"/>
      <c r="S281" s="2" t="n"/>
      <c r="T281" s="2" t="n"/>
      <c r="U281" s="7" t="n"/>
      <c r="V281" s="4" t="n"/>
    </row>
    <row r="282">
      <c r="A282" s="2" t="n"/>
      <c r="B282" s="3" t="n"/>
      <c r="C282" s="2" t="n"/>
      <c r="D282" s="2" t="n"/>
      <c r="E282" s="2" t="n"/>
      <c r="F282" s="2" t="n"/>
      <c r="G282" s="4" t="n"/>
      <c r="H282" s="5" t="n"/>
      <c r="I282" s="2" t="n"/>
      <c r="J282" s="3">
        <f>IF($B282="","",$B282+1)</f>
        <v/>
      </c>
      <c r="K282" s="6" t="n"/>
      <c r="L282" s="6">
        <f>IF($B282="","",WORKDAY($B282,5,Feiertage!$A$2:$A$80))</f>
        <v/>
      </c>
      <c r="M282" s="6" t="n"/>
      <c r="N282" s="6">
        <f>IF($B282="","",WORKDAY($B282,10,Feiertage!$A$2:$A$80))</f>
        <v/>
      </c>
      <c r="O282" s="6" t="n"/>
      <c r="P282" s="2">
        <f>IF($B282="","",IF($O282&lt;&gt;"","abgeschlossen",IF(OR(AND($K282="",NOW()&gt;$J282),AND($M282="",TODAY()&gt;$L282),TODAY()&gt;$N282),"überfällig","offen")))</f>
        <v/>
      </c>
      <c r="Q282" s="5">
        <f>IF($B282="","",MAX(0,IF($O282&lt;&gt;"",$O282,TODAY())-INT($B282)))</f>
        <v/>
      </c>
      <c r="R282" s="2" t="n"/>
      <c r="S282" s="2" t="n"/>
      <c r="T282" s="2" t="n"/>
      <c r="U282" s="7" t="n"/>
      <c r="V282" s="4" t="n"/>
    </row>
    <row r="283">
      <c r="A283" s="2" t="n"/>
      <c r="B283" s="3" t="n"/>
      <c r="C283" s="2" t="n"/>
      <c r="D283" s="2" t="n"/>
      <c r="E283" s="2" t="n"/>
      <c r="F283" s="2" t="n"/>
      <c r="G283" s="4" t="n"/>
      <c r="H283" s="5" t="n"/>
      <c r="I283" s="2" t="n"/>
      <c r="J283" s="3">
        <f>IF($B283="","",$B283+1)</f>
        <v/>
      </c>
      <c r="K283" s="6" t="n"/>
      <c r="L283" s="6">
        <f>IF($B283="","",WORKDAY($B283,5,Feiertage!$A$2:$A$80))</f>
        <v/>
      </c>
      <c r="M283" s="6" t="n"/>
      <c r="N283" s="6">
        <f>IF($B283="","",WORKDAY($B283,10,Feiertage!$A$2:$A$80))</f>
        <v/>
      </c>
      <c r="O283" s="6" t="n"/>
      <c r="P283" s="2">
        <f>IF($B283="","",IF($O283&lt;&gt;"","abgeschlossen",IF(OR(AND($K283="",NOW()&gt;$J283),AND($M283="",TODAY()&gt;$L283),TODAY()&gt;$N283),"überfällig","offen")))</f>
        <v/>
      </c>
      <c r="Q283" s="5">
        <f>IF($B283="","",MAX(0,IF($O283&lt;&gt;"",$O283,TODAY())-INT($B283)))</f>
        <v/>
      </c>
      <c r="R283" s="2" t="n"/>
      <c r="S283" s="2" t="n"/>
      <c r="T283" s="2" t="n"/>
      <c r="U283" s="7" t="n"/>
      <c r="V283" s="4" t="n"/>
    </row>
    <row r="284">
      <c r="A284" s="2" t="n"/>
      <c r="B284" s="3" t="n"/>
      <c r="C284" s="2" t="n"/>
      <c r="D284" s="2" t="n"/>
      <c r="E284" s="2" t="n"/>
      <c r="F284" s="2" t="n"/>
      <c r="G284" s="4" t="n"/>
      <c r="H284" s="5" t="n"/>
      <c r="I284" s="2" t="n"/>
      <c r="J284" s="3">
        <f>IF($B284="","",$B284+1)</f>
        <v/>
      </c>
      <c r="K284" s="6" t="n"/>
      <c r="L284" s="6">
        <f>IF($B284="","",WORKDAY($B284,5,Feiertage!$A$2:$A$80))</f>
        <v/>
      </c>
      <c r="M284" s="6" t="n"/>
      <c r="N284" s="6">
        <f>IF($B284="","",WORKDAY($B284,10,Feiertage!$A$2:$A$80))</f>
        <v/>
      </c>
      <c r="O284" s="6" t="n"/>
      <c r="P284" s="2">
        <f>IF($B284="","",IF($O284&lt;&gt;"","abgeschlossen",IF(OR(AND($K284="",NOW()&gt;$J284),AND($M284="",TODAY()&gt;$L284),TODAY()&gt;$N284),"überfällig","offen")))</f>
        <v/>
      </c>
      <c r="Q284" s="5">
        <f>IF($B284="","",MAX(0,IF($O284&lt;&gt;"",$O284,TODAY())-INT($B284)))</f>
        <v/>
      </c>
      <c r="R284" s="2" t="n"/>
      <c r="S284" s="2" t="n"/>
      <c r="T284" s="2" t="n"/>
      <c r="U284" s="7" t="n"/>
      <c r="V284" s="4" t="n"/>
    </row>
    <row r="285">
      <c r="A285" s="2" t="n"/>
      <c r="B285" s="3" t="n"/>
      <c r="C285" s="2" t="n"/>
      <c r="D285" s="2" t="n"/>
      <c r="E285" s="2" t="n"/>
      <c r="F285" s="2" t="n"/>
      <c r="G285" s="4" t="n"/>
      <c r="H285" s="5" t="n"/>
      <c r="I285" s="2" t="n"/>
      <c r="J285" s="3">
        <f>IF($B285="","",$B285+1)</f>
        <v/>
      </c>
      <c r="K285" s="6" t="n"/>
      <c r="L285" s="6">
        <f>IF($B285="","",WORKDAY($B285,5,Feiertage!$A$2:$A$80))</f>
        <v/>
      </c>
      <c r="M285" s="6" t="n"/>
      <c r="N285" s="6">
        <f>IF($B285="","",WORKDAY($B285,10,Feiertage!$A$2:$A$80))</f>
        <v/>
      </c>
      <c r="O285" s="6" t="n"/>
      <c r="P285" s="2">
        <f>IF($B285="","",IF($O285&lt;&gt;"","abgeschlossen",IF(OR(AND($K285="",NOW()&gt;$J285),AND($M285="",TODAY()&gt;$L285),TODAY()&gt;$N285),"überfällig","offen")))</f>
        <v/>
      </c>
      <c r="Q285" s="5">
        <f>IF($B285="","",MAX(0,IF($O285&lt;&gt;"",$O285,TODAY())-INT($B285)))</f>
        <v/>
      </c>
      <c r="R285" s="2" t="n"/>
      <c r="S285" s="2" t="n"/>
      <c r="T285" s="2" t="n"/>
      <c r="U285" s="7" t="n"/>
      <c r="V285" s="4" t="n"/>
    </row>
    <row r="286">
      <c r="A286" s="2" t="n"/>
      <c r="B286" s="3" t="n"/>
      <c r="C286" s="2" t="n"/>
      <c r="D286" s="2" t="n"/>
      <c r="E286" s="2" t="n"/>
      <c r="F286" s="2" t="n"/>
      <c r="G286" s="4" t="n"/>
      <c r="H286" s="5" t="n"/>
      <c r="I286" s="2" t="n"/>
      <c r="J286" s="3">
        <f>IF($B286="","",$B286+1)</f>
        <v/>
      </c>
      <c r="K286" s="6" t="n"/>
      <c r="L286" s="6">
        <f>IF($B286="","",WORKDAY($B286,5,Feiertage!$A$2:$A$80))</f>
        <v/>
      </c>
      <c r="M286" s="6" t="n"/>
      <c r="N286" s="6">
        <f>IF($B286="","",WORKDAY($B286,10,Feiertage!$A$2:$A$80))</f>
        <v/>
      </c>
      <c r="O286" s="6" t="n"/>
      <c r="P286" s="2">
        <f>IF($B286="","",IF($O286&lt;&gt;"","abgeschlossen",IF(OR(AND($K286="",NOW()&gt;$J286),AND($M286="",TODAY()&gt;$L286),TODAY()&gt;$N286),"überfällig","offen")))</f>
        <v/>
      </c>
      <c r="Q286" s="5">
        <f>IF($B286="","",MAX(0,IF($O286&lt;&gt;"",$O286,TODAY())-INT($B286)))</f>
        <v/>
      </c>
      <c r="R286" s="2" t="n"/>
      <c r="S286" s="2" t="n"/>
      <c r="T286" s="2" t="n"/>
      <c r="U286" s="7" t="n"/>
      <c r="V286" s="4" t="n"/>
    </row>
    <row r="287">
      <c r="A287" s="2" t="n"/>
      <c r="B287" s="3" t="n"/>
      <c r="C287" s="2" t="n"/>
      <c r="D287" s="2" t="n"/>
      <c r="E287" s="2" t="n"/>
      <c r="F287" s="2" t="n"/>
      <c r="G287" s="4" t="n"/>
      <c r="H287" s="5" t="n"/>
      <c r="I287" s="2" t="n"/>
      <c r="J287" s="3">
        <f>IF($B287="","",$B287+1)</f>
        <v/>
      </c>
      <c r="K287" s="6" t="n"/>
      <c r="L287" s="6">
        <f>IF($B287="","",WORKDAY($B287,5,Feiertage!$A$2:$A$80))</f>
        <v/>
      </c>
      <c r="M287" s="6" t="n"/>
      <c r="N287" s="6">
        <f>IF($B287="","",WORKDAY($B287,10,Feiertage!$A$2:$A$80))</f>
        <v/>
      </c>
      <c r="O287" s="6" t="n"/>
      <c r="P287" s="2">
        <f>IF($B287="","",IF($O287&lt;&gt;"","abgeschlossen",IF(OR(AND($K287="",NOW()&gt;$J287),AND($M287="",TODAY()&gt;$L287),TODAY()&gt;$N287),"überfällig","offen")))</f>
        <v/>
      </c>
      <c r="Q287" s="5">
        <f>IF($B287="","",MAX(0,IF($O287&lt;&gt;"",$O287,TODAY())-INT($B287)))</f>
        <v/>
      </c>
      <c r="R287" s="2" t="n"/>
      <c r="S287" s="2" t="n"/>
      <c r="T287" s="2" t="n"/>
      <c r="U287" s="7" t="n"/>
      <c r="V287" s="4" t="n"/>
    </row>
    <row r="288">
      <c r="A288" s="2" t="n"/>
      <c r="B288" s="3" t="n"/>
      <c r="C288" s="2" t="n"/>
      <c r="D288" s="2" t="n"/>
      <c r="E288" s="2" t="n"/>
      <c r="F288" s="2" t="n"/>
      <c r="G288" s="4" t="n"/>
      <c r="H288" s="5" t="n"/>
      <c r="I288" s="2" t="n"/>
      <c r="J288" s="3">
        <f>IF($B288="","",$B288+1)</f>
        <v/>
      </c>
      <c r="K288" s="6" t="n"/>
      <c r="L288" s="6">
        <f>IF($B288="","",WORKDAY($B288,5,Feiertage!$A$2:$A$80))</f>
        <v/>
      </c>
      <c r="M288" s="6" t="n"/>
      <c r="N288" s="6">
        <f>IF($B288="","",WORKDAY($B288,10,Feiertage!$A$2:$A$80))</f>
        <v/>
      </c>
      <c r="O288" s="6" t="n"/>
      <c r="P288" s="2">
        <f>IF($B288="","",IF($O288&lt;&gt;"","abgeschlossen",IF(OR(AND($K288="",NOW()&gt;$J288),AND($M288="",TODAY()&gt;$L288),TODAY()&gt;$N288),"überfällig","offen")))</f>
        <v/>
      </c>
      <c r="Q288" s="5">
        <f>IF($B288="","",MAX(0,IF($O288&lt;&gt;"",$O288,TODAY())-INT($B288)))</f>
        <v/>
      </c>
      <c r="R288" s="2" t="n"/>
      <c r="S288" s="2" t="n"/>
      <c r="T288" s="2" t="n"/>
      <c r="U288" s="7" t="n"/>
      <c r="V288" s="4" t="n"/>
    </row>
    <row r="289">
      <c r="A289" s="2" t="n"/>
      <c r="B289" s="3" t="n"/>
      <c r="C289" s="2" t="n"/>
      <c r="D289" s="2" t="n"/>
      <c r="E289" s="2" t="n"/>
      <c r="F289" s="2" t="n"/>
      <c r="G289" s="4" t="n"/>
      <c r="H289" s="5" t="n"/>
      <c r="I289" s="2" t="n"/>
      <c r="J289" s="3">
        <f>IF($B289="","",$B289+1)</f>
        <v/>
      </c>
      <c r="K289" s="6" t="n"/>
      <c r="L289" s="6">
        <f>IF($B289="","",WORKDAY($B289,5,Feiertage!$A$2:$A$80))</f>
        <v/>
      </c>
      <c r="M289" s="6" t="n"/>
      <c r="N289" s="6">
        <f>IF($B289="","",WORKDAY($B289,10,Feiertage!$A$2:$A$80))</f>
        <v/>
      </c>
      <c r="O289" s="6" t="n"/>
      <c r="P289" s="2">
        <f>IF($B289="","",IF($O289&lt;&gt;"","abgeschlossen",IF(OR(AND($K289="",NOW()&gt;$J289),AND($M289="",TODAY()&gt;$L289),TODAY()&gt;$N289),"überfällig","offen")))</f>
        <v/>
      </c>
      <c r="Q289" s="5">
        <f>IF($B289="","",MAX(0,IF($O289&lt;&gt;"",$O289,TODAY())-INT($B289)))</f>
        <v/>
      </c>
      <c r="R289" s="2" t="n"/>
      <c r="S289" s="2" t="n"/>
      <c r="T289" s="2" t="n"/>
      <c r="U289" s="7" t="n"/>
      <c r="V289" s="4" t="n"/>
    </row>
    <row r="290">
      <c r="A290" s="2" t="n"/>
      <c r="B290" s="3" t="n"/>
      <c r="C290" s="2" t="n"/>
      <c r="D290" s="2" t="n"/>
      <c r="E290" s="2" t="n"/>
      <c r="F290" s="2" t="n"/>
      <c r="G290" s="4" t="n"/>
      <c r="H290" s="5" t="n"/>
      <c r="I290" s="2" t="n"/>
      <c r="J290" s="3">
        <f>IF($B290="","",$B290+1)</f>
        <v/>
      </c>
      <c r="K290" s="6" t="n"/>
      <c r="L290" s="6">
        <f>IF($B290="","",WORKDAY($B290,5,Feiertage!$A$2:$A$80))</f>
        <v/>
      </c>
      <c r="M290" s="6" t="n"/>
      <c r="N290" s="6">
        <f>IF($B290="","",WORKDAY($B290,10,Feiertage!$A$2:$A$80))</f>
        <v/>
      </c>
      <c r="O290" s="6" t="n"/>
      <c r="P290" s="2">
        <f>IF($B290="","",IF($O290&lt;&gt;"","abgeschlossen",IF(OR(AND($K290="",NOW()&gt;$J290),AND($M290="",TODAY()&gt;$L290),TODAY()&gt;$N290),"überfällig","offen")))</f>
        <v/>
      </c>
      <c r="Q290" s="5">
        <f>IF($B290="","",MAX(0,IF($O290&lt;&gt;"",$O290,TODAY())-INT($B290)))</f>
        <v/>
      </c>
      <c r="R290" s="2" t="n"/>
      <c r="S290" s="2" t="n"/>
      <c r="T290" s="2" t="n"/>
      <c r="U290" s="7" t="n"/>
      <c r="V290" s="4" t="n"/>
    </row>
    <row r="291">
      <c r="A291" s="2" t="n"/>
      <c r="B291" s="3" t="n"/>
      <c r="C291" s="2" t="n"/>
      <c r="D291" s="2" t="n"/>
      <c r="E291" s="2" t="n"/>
      <c r="F291" s="2" t="n"/>
      <c r="G291" s="4" t="n"/>
      <c r="H291" s="5" t="n"/>
      <c r="I291" s="2" t="n"/>
      <c r="J291" s="3">
        <f>IF($B291="","",$B291+1)</f>
        <v/>
      </c>
      <c r="K291" s="6" t="n"/>
      <c r="L291" s="6">
        <f>IF($B291="","",WORKDAY($B291,5,Feiertage!$A$2:$A$80))</f>
        <v/>
      </c>
      <c r="M291" s="6" t="n"/>
      <c r="N291" s="6">
        <f>IF($B291="","",WORKDAY($B291,10,Feiertage!$A$2:$A$80))</f>
        <v/>
      </c>
      <c r="O291" s="6" t="n"/>
      <c r="P291" s="2">
        <f>IF($B291="","",IF($O291&lt;&gt;"","abgeschlossen",IF(OR(AND($K291="",NOW()&gt;$J291),AND($M291="",TODAY()&gt;$L291),TODAY()&gt;$N291),"überfällig","offen")))</f>
        <v/>
      </c>
      <c r="Q291" s="5">
        <f>IF($B291="","",MAX(0,IF($O291&lt;&gt;"",$O291,TODAY())-INT($B291)))</f>
        <v/>
      </c>
      <c r="R291" s="2" t="n"/>
      <c r="S291" s="2" t="n"/>
      <c r="T291" s="2" t="n"/>
      <c r="U291" s="7" t="n"/>
      <c r="V291" s="4" t="n"/>
    </row>
    <row r="292">
      <c r="A292" s="2" t="n"/>
      <c r="B292" s="3" t="n"/>
      <c r="C292" s="2" t="n"/>
      <c r="D292" s="2" t="n"/>
      <c r="E292" s="2" t="n"/>
      <c r="F292" s="2" t="n"/>
      <c r="G292" s="4" t="n"/>
      <c r="H292" s="5" t="n"/>
      <c r="I292" s="2" t="n"/>
      <c r="J292" s="3">
        <f>IF($B292="","",$B292+1)</f>
        <v/>
      </c>
      <c r="K292" s="6" t="n"/>
      <c r="L292" s="6">
        <f>IF($B292="","",WORKDAY($B292,5,Feiertage!$A$2:$A$80))</f>
        <v/>
      </c>
      <c r="M292" s="6" t="n"/>
      <c r="N292" s="6">
        <f>IF($B292="","",WORKDAY($B292,10,Feiertage!$A$2:$A$80))</f>
        <v/>
      </c>
      <c r="O292" s="6" t="n"/>
      <c r="P292" s="2">
        <f>IF($B292="","",IF($O292&lt;&gt;"","abgeschlossen",IF(OR(AND($K292="",NOW()&gt;$J292),AND($M292="",TODAY()&gt;$L292),TODAY()&gt;$N292),"überfällig","offen")))</f>
        <v/>
      </c>
      <c r="Q292" s="5">
        <f>IF($B292="","",MAX(0,IF($O292&lt;&gt;"",$O292,TODAY())-INT($B292)))</f>
        <v/>
      </c>
      <c r="R292" s="2" t="n"/>
      <c r="S292" s="2" t="n"/>
      <c r="T292" s="2" t="n"/>
      <c r="U292" s="7" t="n"/>
      <c r="V292" s="4" t="n"/>
    </row>
    <row r="293">
      <c r="A293" s="2" t="n"/>
      <c r="B293" s="3" t="n"/>
      <c r="C293" s="2" t="n"/>
      <c r="D293" s="2" t="n"/>
      <c r="E293" s="2" t="n"/>
      <c r="F293" s="2" t="n"/>
      <c r="G293" s="4" t="n"/>
      <c r="H293" s="5" t="n"/>
      <c r="I293" s="2" t="n"/>
      <c r="J293" s="3">
        <f>IF($B293="","",$B293+1)</f>
        <v/>
      </c>
      <c r="K293" s="6" t="n"/>
      <c r="L293" s="6">
        <f>IF($B293="","",WORKDAY($B293,5,Feiertage!$A$2:$A$80))</f>
        <v/>
      </c>
      <c r="M293" s="6" t="n"/>
      <c r="N293" s="6">
        <f>IF($B293="","",WORKDAY($B293,10,Feiertage!$A$2:$A$80))</f>
        <v/>
      </c>
      <c r="O293" s="6" t="n"/>
      <c r="P293" s="2">
        <f>IF($B293="","",IF($O293&lt;&gt;"","abgeschlossen",IF(OR(AND($K293="",NOW()&gt;$J293),AND($M293="",TODAY()&gt;$L293),TODAY()&gt;$N293),"überfällig","offen")))</f>
        <v/>
      </c>
      <c r="Q293" s="5">
        <f>IF($B293="","",MAX(0,IF($O293&lt;&gt;"",$O293,TODAY())-INT($B293)))</f>
        <v/>
      </c>
      <c r="R293" s="2" t="n"/>
      <c r="S293" s="2" t="n"/>
      <c r="T293" s="2" t="n"/>
      <c r="U293" s="7" t="n"/>
      <c r="V293" s="4" t="n"/>
    </row>
    <row r="294">
      <c r="A294" s="2" t="n"/>
      <c r="B294" s="3" t="n"/>
      <c r="C294" s="2" t="n"/>
      <c r="D294" s="2" t="n"/>
      <c r="E294" s="2" t="n"/>
      <c r="F294" s="2" t="n"/>
      <c r="G294" s="4" t="n"/>
      <c r="H294" s="5" t="n"/>
      <c r="I294" s="2" t="n"/>
      <c r="J294" s="3">
        <f>IF($B294="","",$B294+1)</f>
        <v/>
      </c>
      <c r="K294" s="6" t="n"/>
      <c r="L294" s="6">
        <f>IF($B294="","",WORKDAY($B294,5,Feiertage!$A$2:$A$80))</f>
        <v/>
      </c>
      <c r="M294" s="6" t="n"/>
      <c r="N294" s="6">
        <f>IF($B294="","",WORKDAY($B294,10,Feiertage!$A$2:$A$80))</f>
        <v/>
      </c>
      <c r="O294" s="6" t="n"/>
      <c r="P294" s="2">
        <f>IF($B294="","",IF($O294&lt;&gt;"","abgeschlossen",IF(OR(AND($K294="",NOW()&gt;$J294),AND($M294="",TODAY()&gt;$L294),TODAY()&gt;$N294),"überfällig","offen")))</f>
        <v/>
      </c>
      <c r="Q294" s="5">
        <f>IF($B294="","",MAX(0,IF($O294&lt;&gt;"",$O294,TODAY())-INT($B294)))</f>
        <v/>
      </c>
      <c r="R294" s="2" t="n"/>
      <c r="S294" s="2" t="n"/>
      <c r="T294" s="2" t="n"/>
      <c r="U294" s="7" t="n"/>
      <c r="V294" s="4" t="n"/>
    </row>
    <row r="295">
      <c r="A295" s="2" t="n"/>
      <c r="B295" s="3" t="n"/>
      <c r="C295" s="2" t="n"/>
      <c r="D295" s="2" t="n"/>
      <c r="E295" s="2" t="n"/>
      <c r="F295" s="2" t="n"/>
      <c r="G295" s="4" t="n"/>
      <c r="H295" s="5" t="n"/>
      <c r="I295" s="2" t="n"/>
      <c r="J295" s="3">
        <f>IF($B295="","",$B295+1)</f>
        <v/>
      </c>
      <c r="K295" s="6" t="n"/>
      <c r="L295" s="6">
        <f>IF($B295="","",WORKDAY($B295,5,Feiertage!$A$2:$A$80))</f>
        <v/>
      </c>
      <c r="M295" s="6" t="n"/>
      <c r="N295" s="6">
        <f>IF($B295="","",WORKDAY($B295,10,Feiertage!$A$2:$A$80))</f>
        <v/>
      </c>
      <c r="O295" s="6" t="n"/>
      <c r="P295" s="2">
        <f>IF($B295="","",IF($O295&lt;&gt;"","abgeschlossen",IF(OR(AND($K295="",NOW()&gt;$J295),AND($M295="",TODAY()&gt;$L295),TODAY()&gt;$N295),"überfällig","offen")))</f>
        <v/>
      </c>
      <c r="Q295" s="5">
        <f>IF($B295="","",MAX(0,IF($O295&lt;&gt;"",$O295,TODAY())-INT($B295)))</f>
        <v/>
      </c>
      <c r="R295" s="2" t="n"/>
      <c r="S295" s="2" t="n"/>
      <c r="T295" s="2" t="n"/>
      <c r="U295" s="7" t="n"/>
      <c r="V295" s="4" t="n"/>
    </row>
    <row r="296">
      <c r="A296" s="2" t="n"/>
      <c r="B296" s="3" t="n"/>
      <c r="C296" s="2" t="n"/>
      <c r="D296" s="2" t="n"/>
      <c r="E296" s="2" t="n"/>
      <c r="F296" s="2" t="n"/>
      <c r="G296" s="4" t="n"/>
      <c r="H296" s="5" t="n"/>
      <c r="I296" s="2" t="n"/>
      <c r="J296" s="3">
        <f>IF($B296="","",$B296+1)</f>
        <v/>
      </c>
      <c r="K296" s="6" t="n"/>
      <c r="L296" s="6">
        <f>IF($B296="","",WORKDAY($B296,5,Feiertage!$A$2:$A$80))</f>
        <v/>
      </c>
      <c r="M296" s="6" t="n"/>
      <c r="N296" s="6">
        <f>IF($B296="","",WORKDAY($B296,10,Feiertage!$A$2:$A$80))</f>
        <v/>
      </c>
      <c r="O296" s="6" t="n"/>
      <c r="P296" s="2">
        <f>IF($B296="","",IF($O296&lt;&gt;"","abgeschlossen",IF(OR(AND($K296="",NOW()&gt;$J296),AND($M296="",TODAY()&gt;$L296),TODAY()&gt;$N296),"überfällig","offen")))</f>
        <v/>
      </c>
      <c r="Q296" s="5">
        <f>IF($B296="","",MAX(0,IF($O296&lt;&gt;"",$O296,TODAY())-INT($B296)))</f>
        <v/>
      </c>
      <c r="R296" s="2" t="n"/>
      <c r="S296" s="2" t="n"/>
      <c r="T296" s="2" t="n"/>
      <c r="U296" s="7" t="n"/>
      <c r="V296" s="4" t="n"/>
    </row>
    <row r="297">
      <c r="A297" s="2" t="n"/>
      <c r="B297" s="3" t="n"/>
      <c r="C297" s="2" t="n"/>
      <c r="D297" s="2" t="n"/>
      <c r="E297" s="2" t="n"/>
      <c r="F297" s="2" t="n"/>
      <c r="G297" s="4" t="n"/>
      <c r="H297" s="5" t="n"/>
      <c r="I297" s="2" t="n"/>
      <c r="J297" s="3">
        <f>IF($B297="","",$B297+1)</f>
        <v/>
      </c>
      <c r="K297" s="6" t="n"/>
      <c r="L297" s="6">
        <f>IF($B297="","",WORKDAY($B297,5,Feiertage!$A$2:$A$80))</f>
        <v/>
      </c>
      <c r="M297" s="6" t="n"/>
      <c r="N297" s="6">
        <f>IF($B297="","",WORKDAY($B297,10,Feiertage!$A$2:$A$80))</f>
        <v/>
      </c>
      <c r="O297" s="6" t="n"/>
      <c r="P297" s="2">
        <f>IF($B297="","",IF($O297&lt;&gt;"","abgeschlossen",IF(OR(AND($K297="",NOW()&gt;$J297),AND($M297="",TODAY()&gt;$L297),TODAY()&gt;$N297),"überfällig","offen")))</f>
        <v/>
      </c>
      <c r="Q297" s="5">
        <f>IF($B297="","",MAX(0,IF($O297&lt;&gt;"",$O297,TODAY())-INT($B297)))</f>
        <v/>
      </c>
      <c r="R297" s="2" t="n"/>
      <c r="S297" s="2" t="n"/>
      <c r="T297" s="2" t="n"/>
      <c r="U297" s="7" t="n"/>
      <c r="V297" s="4" t="n"/>
    </row>
    <row r="298">
      <c r="A298" s="2" t="n"/>
      <c r="B298" s="3" t="n"/>
      <c r="C298" s="2" t="n"/>
      <c r="D298" s="2" t="n"/>
      <c r="E298" s="2" t="n"/>
      <c r="F298" s="2" t="n"/>
      <c r="G298" s="4" t="n"/>
      <c r="H298" s="5" t="n"/>
      <c r="I298" s="2" t="n"/>
      <c r="J298" s="3">
        <f>IF($B298="","",$B298+1)</f>
        <v/>
      </c>
      <c r="K298" s="6" t="n"/>
      <c r="L298" s="6">
        <f>IF($B298="","",WORKDAY($B298,5,Feiertage!$A$2:$A$80))</f>
        <v/>
      </c>
      <c r="M298" s="6" t="n"/>
      <c r="N298" s="6">
        <f>IF($B298="","",WORKDAY($B298,10,Feiertage!$A$2:$A$80))</f>
        <v/>
      </c>
      <c r="O298" s="6" t="n"/>
      <c r="P298" s="2">
        <f>IF($B298="","",IF($O298&lt;&gt;"","abgeschlossen",IF(OR(AND($K298="",NOW()&gt;$J298),AND($M298="",TODAY()&gt;$L298),TODAY()&gt;$N298),"überfällig","offen")))</f>
        <v/>
      </c>
      <c r="Q298" s="5">
        <f>IF($B298="","",MAX(0,IF($O298&lt;&gt;"",$O298,TODAY())-INT($B298)))</f>
        <v/>
      </c>
      <c r="R298" s="2" t="n"/>
      <c r="S298" s="2" t="n"/>
      <c r="T298" s="2" t="n"/>
      <c r="U298" s="7" t="n"/>
      <c r="V298" s="4" t="n"/>
    </row>
    <row r="299">
      <c r="A299" s="2" t="n"/>
      <c r="B299" s="3" t="n"/>
      <c r="C299" s="2" t="n"/>
      <c r="D299" s="2" t="n"/>
      <c r="E299" s="2" t="n"/>
      <c r="F299" s="2" t="n"/>
      <c r="G299" s="4" t="n"/>
      <c r="H299" s="5" t="n"/>
      <c r="I299" s="2" t="n"/>
      <c r="J299" s="3">
        <f>IF($B299="","",$B299+1)</f>
        <v/>
      </c>
      <c r="K299" s="6" t="n"/>
      <c r="L299" s="6">
        <f>IF($B299="","",WORKDAY($B299,5,Feiertage!$A$2:$A$80))</f>
        <v/>
      </c>
      <c r="M299" s="6" t="n"/>
      <c r="N299" s="6">
        <f>IF($B299="","",WORKDAY($B299,10,Feiertage!$A$2:$A$80))</f>
        <v/>
      </c>
      <c r="O299" s="6" t="n"/>
      <c r="P299" s="2">
        <f>IF($B299="","",IF($O299&lt;&gt;"","abgeschlossen",IF(OR(AND($K299="",NOW()&gt;$J299),AND($M299="",TODAY()&gt;$L299),TODAY()&gt;$N299),"überfällig","offen")))</f>
        <v/>
      </c>
      <c r="Q299" s="5">
        <f>IF($B299="","",MAX(0,IF($O299&lt;&gt;"",$O299,TODAY())-INT($B299)))</f>
        <v/>
      </c>
      <c r="R299" s="2" t="n"/>
      <c r="S299" s="2" t="n"/>
      <c r="T299" s="2" t="n"/>
      <c r="U299" s="7" t="n"/>
      <c r="V299" s="4" t="n"/>
    </row>
    <row r="300">
      <c r="A300" s="2" t="n"/>
      <c r="B300" s="3" t="n"/>
      <c r="C300" s="2" t="n"/>
      <c r="D300" s="2" t="n"/>
      <c r="E300" s="2" t="n"/>
      <c r="F300" s="2" t="n"/>
      <c r="G300" s="4" t="n"/>
      <c r="H300" s="5" t="n"/>
      <c r="I300" s="2" t="n"/>
      <c r="J300" s="3">
        <f>IF($B300="","",$B300+1)</f>
        <v/>
      </c>
      <c r="K300" s="6" t="n"/>
      <c r="L300" s="6">
        <f>IF($B300="","",WORKDAY($B300,5,Feiertage!$A$2:$A$80))</f>
        <v/>
      </c>
      <c r="M300" s="6" t="n"/>
      <c r="N300" s="6">
        <f>IF($B300="","",WORKDAY($B300,10,Feiertage!$A$2:$A$80))</f>
        <v/>
      </c>
      <c r="O300" s="6" t="n"/>
      <c r="P300" s="2">
        <f>IF($B300="","",IF($O300&lt;&gt;"","abgeschlossen",IF(OR(AND($K300="",NOW()&gt;$J300),AND($M300="",TODAY()&gt;$L300),TODAY()&gt;$N300),"überfällig","offen")))</f>
        <v/>
      </c>
      <c r="Q300" s="5">
        <f>IF($B300="","",MAX(0,IF($O300&lt;&gt;"",$O300,TODAY())-INT($B300)))</f>
        <v/>
      </c>
      <c r="R300" s="2" t="n"/>
      <c r="S300" s="2" t="n"/>
      <c r="T300" s="2" t="n"/>
      <c r="U300" s="7" t="n"/>
      <c r="V300" s="4" t="n"/>
    </row>
    <row r="301">
      <c r="A301" s="2" t="n"/>
      <c r="B301" s="3" t="n"/>
      <c r="C301" s="2" t="n"/>
      <c r="D301" s="2" t="n"/>
      <c r="E301" s="2" t="n"/>
      <c r="F301" s="2" t="n"/>
      <c r="G301" s="4" t="n"/>
      <c r="H301" s="5" t="n"/>
      <c r="I301" s="2" t="n"/>
      <c r="J301" s="3">
        <f>IF($B301="","",$B301+1)</f>
        <v/>
      </c>
      <c r="K301" s="6" t="n"/>
      <c r="L301" s="6">
        <f>IF($B301="","",WORKDAY($B301,5,Feiertage!$A$2:$A$80))</f>
        <v/>
      </c>
      <c r="M301" s="6" t="n"/>
      <c r="N301" s="6">
        <f>IF($B301="","",WORKDAY($B301,10,Feiertage!$A$2:$A$80))</f>
        <v/>
      </c>
      <c r="O301" s="6" t="n"/>
      <c r="P301" s="2">
        <f>IF($B301="","",IF($O301&lt;&gt;"","abgeschlossen",IF(OR(AND($K301="",NOW()&gt;$J301),AND($M301="",TODAY()&gt;$L301),TODAY()&gt;$N301),"überfällig","offen")))</f>
        <v/>
      </c>
      <c r="Q301" s="5">
        <f>IF($B301="","",MAX(0,IF($O301&lt;&gt;"",$O301,TODAY())-INT($B301)))</f>
        <v/>
      </c>
      <c r="R301" s="2" t="n"/>
      <c r="S301" s="2" t="n"/>
      <c r="T301" s="2" t="n"/>
      <c r="U301" s="7" t="n"/>
      <c r="V301" s="4" t="n"/>
    </row>
  </sheetData>
  <autoFilter ref="A1:V301"/>
  <conditionalFormatting sqref="A2:V301">
    <cfRule type="expression" priority="1" dxfId="0">
      <formula>$P2="überfällig"</formula>
    </cfRule>
    <cfRule type="expression" priority="2" dxfId="1">
      <formula>$P2="abgeschlossen"</formula>
    </cfRule>
  </conditionalFormatting>
  <conditionalFormatting sqref="J2:J301">
    <cfRule type="expression" priority="3" dxfId="2">
      <formula>AND($J2&lt;&gt;"",$K2="",NOW()&gt;$J2)</formula>
    </cfRule>
  </conditionalFormatting>
  <conditionalFormatting sqref="L2:L301">
    <cfRule type="expression" priority="4" dxfId="2">
      <formula>AND($L2&lt;&gt;"",$M2="",TODAY()&gt;$L2)</formula>
    </cfRule>
  </conditionalFormatting>
  <conditionalFormatting sqref="N2:N301">
    <cfRule type="expression" priority="5" dxfId="2">
      <formula>AND($N2&lt;&gt;"",$O2="",TODAY()&gt;$N2)</formula>
    </cfRule>
  </conditionalFormatting>
  <dataValidations count="2">
    <dataValidation sqref="S2:S301" showDropDown="0" showInputMessage="0" showErrorMessage="0" allowBlank="1" type="list">
      <formula1>"Mensch,Maschine,Methode,Material,Messung,Mitwelt"</formula1>
    </dataValidation>
    <dataValidation sqref="T2:T301" showDropDown="0" showInputMessage="0" showErrorMessage="0" allowBlank="1" type="list">
      <formula1>"ja,nein"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16" customWidth="1" min="4" max="4"/>
  </cols>
  <sheetData>
    <row r="1">
      <c r="A1" s="8" t="inlineStr">
        <is>
          <t>Auswertung der Reklamationen</t>
        </is>
      </c>
    </row>
    <row r="2">
      <c r="A2" s="9" t="inlineStr">
        <is>
          <t>Rechnet aus dem Blatt »Reklamationen« – nichts hier eintragen außer den Kunden unten.</t>
        </is>
      </c>
    </row>
    <row r="4">
      <c r="A4" s="10" t="inlineStr">
        <is>
          <t>Stand</t>
        </is>
      </c>
      <c r="B4" s="11" t="n"/>
      <c r="C4" s="11" t="n"/>
      <c r="D4" s="11" t="n"/>
    </row>
    <row r="5">
      <c r="A5" s="12" t="inlineStr">
        <is>
          <t>Reklamationen gesamt</t>
        </is>
      </c>
      <c r="B5" s="13">
        <f>COUNT(Reklamationen!$B$2:$B$301)</f>
        <v/>
      </c>
    </row>
    <row r="6">
      <c r="A6" s="12" t="inlineStr">
        <is>
          <t>offen</t>
        </is>
      </c>
      <c r="B6" s="13">
        <f>COUNTIF(Reklamationen!$P$2:$P$301,"offen")</f>
        <v/>
      </c>
    </row>
    <row r="7">
      <c r="A7" s="12" t="inlineStr">
        <is>
          <t>überfällig</t>
        </is>
      </c>
      <c r="B7" s="13">
        <f>COUNTIF(Reklamationen!$P$2:$P$301,"überfällig")</f>
        <v/>
      </c>
    </row>
    <row r="8">
      <c r="A8" s="12" t="inlineStr">
        <is>
          <t>abgeschlossen</t>
        </is>
      </c>
      <c r="B8" s="13">
        <f>COUNTIF(Reklamationen!$P$2:$P$301,"abgeschlossen")</f>
        <v/>
      </c>
    </row>
    <row r="9">
      <c r="A9" s="12" t="inlineStr">
        <is>
          <t>D3 termingerecht (Anteil der erledigten)</t>
        </is>
      </c>
      <c r="B9" s="14">
        <f>IFERROR(SUMPRODUCT((Reklamationen!$K$2:$K$301&lt;&gt;"")*(Reklamationen!$K$2:$K$301&lt;=Reklamationen!$J$2:$J$301))/COUNT(Reklamationen!$K$2:$K$301),"")</f>
        <v/>
      </c>
    </row>
    <row r="10">
      <c r="A10" s="12" t="inlineStr">
        <is>
          <t>D8 termingerecht (Anteil der abgeschlossenen)</t>
        </is>
      </c>
      <c r="B10" s="14">
        <f>IFERROR(SUMPRODUCT((Reklamationen!$O$2:$O$301&lt;&gt;"")*(Reklamationen!$O$2:$O$301&lt;=Reklamationen!$N$2:$N$301))/COUNT(Reklamationen!$O$2:$O$301),"")</f>
        <v/>
      </c>
    </row>
    <row r="11">
      <c r="A11" s="12" t="inlineStr">
        <is>
          <t>Tage bis zum Abschluss (Mittel)</t>
        </is>
      </c>
      <c r="B11" s="15">
        <f>IFERROR(AVERAGEIF(Reklamationen!$P$2:$P$301,"abgeschlossen",Reklamationen!$Q$2:$Q$301),"")</f>
        <v/>
      </c>
    </row>
    <row r="12">
      <c r="A12" s="12" t="inlineStr">
        <is>
          <t>Wiederholfehler</t>
        </is>
      </c>
      <c r="B12" s="13">
        <f>COUNTIF(Reklamationen!$T$2:$T$301,"ja")</f>
        <v/>
      </c>
    </row>
    <row r="13">
      <c r="A13" s="12" t="inlineStr">
        <is>
          <t>Kosten gesamt</t>
        </is>
      </c>
      <c r="B13" s="16">
        <f>SUM(Reklamationen!$U$2:$U$301)</f>
        <v/>
      </c>
    </row>
    <row r="15">
      <c r="A15" s="10" t="inlineStr">
        <is>
          <t>Ursachen nach 6M</t>
        </is>
      </c>
      <c r="B15" s="11" t="n"/>
      <c r="C15" s="11" t="n"/>
      <c r="D15" s="11" t="n"/>
    </row>
    <row r="16">
      <c r="A16" s="12" t="inlineStr">
        <is>
          <t>Mensch</t>
        </is>
      </c>
      <c r="B16" s="12">
        <f>COUNTIF(Reklamationen!$S$2:$S$301,"Mensch")</f>
        <v/>
      </c>
    </row>
    <row r="17">
      <c r="A17" s="12" t="inlineStr">
        <is>
          <t>Maschine</t>
        </is>
      </c>
      <c r="B17" s="12">
        <f>COUNTIF(Reklamationen!$S$2:$S$301,"Maschine")</f>
        <v/>
      </c>
    </row>
    <row r="18">
      <c r="A18" s="12" t="inlineStr">
        <is>
          <t>Methode</t>
        </is>
      </c>
      <c r="B18" s="12">
        <f>COUNTIF(Reklamationen!$S$2:$S$301,"Methode")</f>
        <v/>
      </c>
    </row>
    <row r="19">
      <c r="A19" s="12" t="inlineStr">
        <is>
          <t>Material</t>
        </is>
      </c>
      <c r="B19" s="12">
        <f>COUNTIF(Reklamationen!$S$2:$S$301,"Material")</f>
        <v/>
      </c>
    </row>
    <row r="20">
      <c r="A20" s="12" t="inlineStr">
        <is>
          <t>Messung</t>
        </is>
      </c>
      <c r="B20" s="12">
        <f>COUNTIF(Reklamationen!$S$2:$S$301,"Messung")</f>
        <v/>
      </c>
    </row>
    <row r="21">
      <c r="A21" s="12" t="inlineStr">
        <is>
          <t>Mitwelt</t>
        </is>
      </c>
      <c r="B21" s="12">
        <f>COUNTIF(Reklamationen!$S$2:$S$301,"Mitwelt")</f>
        <v/>
      </c>
    </row>
    <row r="23">
      <c r="A23" s="10" t="inlineStr">
        <is>
          <t>Je Kunde (Namen eintragen, wie in der Liste)</t>
        </is>
      </c>
      <c r="B23" s="11" t="n"/>
      <c r="C23" s="11" t="n"/>
      <c r="D23" s="11" t="n"/>
    </row>
    <row r="24">
      <c r="A24" s="17" t="inlineStr">
        <is>
          <t>Kunde</t>
        </is>
      </c>
      <c r="B24" s="17" t="inlineStr">
        <is>
          <t>Reklamationen</t>
        </is>
      </c>
      <c r="C24" s="17" t="inlineStr">
        <is>
          <t>offen / überfällig</t>
        </is>
      </c>
      <c r="D24" s="17" t="inlineStr">
        <is>
          <t>Kosten</t>
        </is>
      </c>
    </row>
    <row r="25">
      <c r="A25" s="12" t="inlineStr">
        <is>
          <t>Beispiel Fahrzeugtechnik AG</t>
        </is>
      </c>
      <c r="B25" s="12">
        <f>IF($A25="","",COUNTIF(Reklamationen!$C$2:$C$301,$A25))</f>
        <v/>
      </c>
      <c r="C25" s="12">
        <f>IF($A25="","",COUNTIFS(Reklamationen!$C$2:$C$301,$A25,Reklamationen!$P$2:$P$301,"offen")+COUNTIFS(Reklamationen!$C$2:$C$301,$A25,Reklamationen!$P$2:$P$301,"überfällig"))</f>
        <v/>
      </c>
      <c r="D25" s="18">
        <f>IF($A25="","",SUMIF(Reklamationen!$C$2:$C$301,$A25,Reklamationen!$U$2:$U$301))</f>
        <v/>
      </c>
    </row>
    <row r="26">
      <c r="A26" s="12" t="inlineStr">
        <is>
          <t>Muster Automotive GmbH</t>
        </is>
      </c>
      <c r="B26" s="12">
        <f>IF($A26="","",COUNTIF(Reklamationen!$C$2:$C$301,$A26))</f>
        <v/>
      </c>
      <c r="C26" s="12">
        <f>IF($A26="","",COUNTIFS(Reklamationen!$C$2:$C$301,$A26,Reklamationen!$P$2:$P$301,"offen")+COUNTIFS(Reklamationen!$C$2:$C$301,$A26,Reklamationen!$P$2:$P$301,"überfällig"))</f>
        <v/>
      </c>
      <c r="D26" s="18">
        <f>IF($A26="","",SUMIF(Reklamationen!$C$2:$C$301,$A26,Reklamationen!$U$2:$U$301))</f>
        <v/>
      </c>
    </row>
    <row r="27">
      <c r="A27" s="12" t="inlineStr">
        <is>
          <t>Probe Hydraulik GmbH</t>
        </is>
      </c>
      <c r="B27" s="12">
        <f>IF($A27="","",COUNTIF(Reklamationen!$C$2:$C$301,$A27))</f>
        <v/>
      </c>
      <c r="C27" s="12">
        <f>IF($A27="","",COUNTIFS(Reklamationen!$C$2:$C$301,$A27,Reklamationen!$P$2:$P$301,"offen")+COUNTIFS(Reklamationen!$C$2:$C$301,$A27,Reklamationen!$P$2:$P$301,"überfällig"))</f>
        <v/>
      </c>
      <c r="D27" s="18">
        <f>IF($A27="","",SUMIF(Reklamationen!$C$2:$C$301,$A27,Reklamationen!$U$2:$U$301))</f>
        <v/>
      </c>
    </row>
    <row r="28">
      <c r="A28" s="12" t="n"/>
      <c r="B28" s="12">
        <f>IF($A28="","",COUNTIF(Reklamationen!$C$2:$C$301,$A28))</f>
        <v/>
      </c>
      <c r="C28" s="12">
        <f>IF($A28="","",COUNTIFS(Reklamationen!$C$2:$C$301,$A28,Reklamationen!$P$2:$P$301,"offen")+COUNTIFS(Reklamationen!$C$2:$C$301,$A28,Reklamationen!$P$2:$P$301,"überfällig"))</f>
        <v/>
      </c>
      <c r="D28" s="18">
        <f>IF($A28="","",SUMIF(Reklamationen!$C$2:$C$301,$A28,Reklamationen!$U$2:$U$301))</f>
        <v/>
      </c>
    </row>
    <row r="29">
      <c r="A29" s="12" t="n"/>
      <c r="B29" s="12">
        <f>IF($A29="","",COUNTIF(Reklamationen!$C$2:$C$301,$A29))</f>
        <v/>
      </c>
      <c r="C29" s="12">
        <f>IF($A29="","",COUNTIFS(Reklamationen!$C$2:$C$301,$A29,Reklamationen!$P$2:$P$301,"offen")+COUNTIFS(Reklamationen!$C$2:$C$301,$A29,Reklamationen!$P$2:$P$301,"überfällig"))</f>
        <v/>
      </c>
      <c r="D29" s="18">
        <f>IF($A29="","",SUMIF(Reklamationen!$C$2:$C$301,$A29,Reklamationen!$U$2:$U$301))</f>
        <v/>
      </c>
    </row>
    <row r="30">
      <c r="A30" s="12" t="n"/>
      <c r="B30" s="12">
        <f>IF($A30="","",COUNTIF(Reklamationen!$C$2:$C$301,$A30))</f>
        <v/>
      </c>
      <c r="C30" s="12">
        <f>IF($A30="","",COUNTIFS(Reklamationen!$C$2:$C$301,$A30,Reklamationen!$P$2:$P$301,"offen")+COUNTIFS(Reklamationen!$C$2:$C$301,$A30,Reklamationen!$P$2:$P$301,"überfällig"))</f>
        <v/>
      </c>
      <c r="D30" s="18">
        <f>IF($A30="","",SUMIF(Reklamationen!$C$2:$C$301,$A30,Reklamationen!$U$2:$U$301))</f>
        <v/>
      </c>
    </row>
    <row r="31">
      <c r="A31" s="12" t="n"/>
      <c r="B31" s="12">
        <f>IF($A31="","",COUNTIF(Reklamationen!$C$2:$C$301,$A31))</f>
        <v/>
      </c>
      <c r="C31" s="12">
        <f>IF($A31="","",COUNTIFS(Reklamationen!$C$2:$C$301,$A31,Reklamationen!$P$2:$P$301,"offen")+COUNTIFS(Reklamationen!$C$2:$C$301,$A31,Reklamationen!$P$2:$P$301,"überfällig"))</f>
        <v/>
      </c>
      <c r="D31" s="18">
        <f>IF($A31="","",SUMIF(Reklamationen!$C$2:$C$301,$A31,Reklamationen!$U$2:$U$301))</f>
        <v/>
      </c>
    </row>
    <row r="32">
      <c r="A32" s="12" t="n"/>
      <c r="B32" s="12">
        <f>IF($A32="","",COUNTIF(Reklamationen!$C$2:$C$301,$A32))</f>
        <v/>
      </c>
      <c r="C32" s="12">
        <f>IF($A32="","",COUNTIFS(Reklamationen!$C$2:$C$301,$A32,Reklamationen!$P$2:$P$301,"offen")+COUNTIFS(Reklamationen!$C$2:$C$301,$A32,Reklamationen!$P$2:$P$301,"überfällig"))</f>
        <v/>
      </c>
      <c r="D32" s="18">
        <f>IF($A32="","",SUMIF(Reklamationen!$C$2:$C$301,$A32,Reklamationen!$U$2:$U$301))</f>
        <v/>
      </c>
    </row>
    <row r="33">
      <c r="A33" s="12" t="n"/>
      <c r="B33" s="12">
        <f>IF($A33="","",COUNTIF(Reklamationen!$C$2:$C$301,$A33))</f>
        <v/>
      </c>
      <c r="C33" s="12">
        <f>IF($A33="","",COUNTIFS(Reklamationen!$C$2:$C$301,$A33,Reklamationen!$P$2:$P$301,"offen")+COUNTIFS(Reklamationen!$C$2:$C$301,$A33,Reklamationen!$P$2:$P$301,"überfällig"))</f>
        <v/>
      </c>
      <c r="D33" s="18">
        <f>IF($A33="","",SUMIF(Reklamationen!$C$2:$C$301,$A33,Reklamationen!$U$2:$U$301))</f>
        <v/>
      </c>
    </row>
    <row r="34">
      <c r="A34" s="12" t="n"/>
      <c r="B34" s="12">
        <f>IF($A34="","",COUNTIF(Reklamationen!$C$2:$C$301,$A34))</f>
        <v/>
      </c>
      <c r="C34" s="12">
        <f>IF($A34="","",COUNTIFS(Reklamationen!$C$2:$C$301,$A34,Reklamationen!$P$2:$P$301,"offen")+COUNTIFS(Reklamationen!$C$2:$C$301,$A34,Reklamationen!$P$2:$P$301,"überfällig"))</f>
        <v/>
      </c>
      <c r="D34" s="18">
        <f>IF($A34="","",SUMIF(Reklamationen!$C$2:$C$301,$A34,Reklamationen!$U$2:$U$301))</f>
        <v/>
      </c>
    </row>
  </sheetData>
  <pageMargins left="0.75" right="0.75" top="1" bottom="1" header="0.5" footer="0.5"/>
  <pageSetup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>
      <c r="B1" s="19" t="inlineStr">
        <is>
          <t>So führen Sie die Liste</t>
        </is>
      </c>
    </row>
    <row r="3" ht="18" customHeight="1">
      <c r="A3" s="20" t="inlineStr">
        <is>
          <t>1.</t>
        </is>
      </c>
      <c r="B3" s="21" t="inlineStr">
        <is>
          <t>Eine Zeile je Reklamation. Eingang mit Datum und Uhrzeit eintragen – ab da laufen die Fristen.</t>
        </is>
      </c>
    </row>
    <row r="4" ht="63" customHeight="1">
      <c r="A4" s="20" t="inlineStr">
        <is>
          <t>2.</t>
        </is>
      </c>
      <c r="B4" s="21" t="inlineStr">
        <is>
          <t>D3, D5 und D8 rechnet die Liste als Vorgabe: 24 Stunden, 5 und 10 Arbeitstage ab Eingang. Wochenenden und die bundesweiten Feiertage (Blatt »Feiertage«) zählen nicht; die Ihres Bundeslands tragen Sie dort nach. Gibt Ihr Kunde andere Fristen vor (Lieferantenhandbuch), überschreiben Sie die Zelle mit seinem Termin.</t>
        </is>
      </c>
    </row>
    <row r="5" ht="33" customHeight="1">
      <c r="A5" s="20" t="inlineStr">
        <is>
          <t>3.</t>
        </is>
      </c>
      <c r="B5" s="21" t="inlineStr">
        <is>
          <t>Status und Tage offen rechnen sich selbst: »überfällig«, sobald eine Frist verstrichen ist und das Erledigt-Datum fehlt; »abgeschlossen«, sobald »Abgeschlossen am« gefüllt ist.</t>
        </is>
      </c>
    </row>
    <row r="6" ht="33" customHeight="1">
      <c r="A6" s="20" t="inlineStr">
        <is>
          <t>4.</t>
        </is>
      </c>
      <c r="B6" s="21" t="inlineStr">
        <is>
          <t>Ursache nach 6M (Mensch, Maschine, Methode, Material, Messung, Mitwelt) – die Auswertung zählt sie. »Mensch« ist selten die ganze Antwort: fragen Sie, warum der Fehler möglich war.</t>
        </is>
      </c>
    </row>
    <row r="7" ht="33" customHeight="1">
      <c r="A7" s="20" t="inlineStr">
        <is>
          <t>5.</t>
        </is>
      </c>
      <c r="B7" s="21" t="inlineStr">
        <is>
          <t>Wiederholfehler: gab es denselben Fehler am selben Teil schon einmal? Dann gehört die frühere Reklamation in die Bemerkung und ihre Maßnahmen auf den Prüfstand.</t>
        </is>
      </c>
    </row>
    <row r="8" ht="33" customHeight="1">
      <c r="A8" s="20" t="inlineStr">
        <is>
          <t>6.</t>
        </is>
      </c>
      <c r="B8" s="21" t="inlineStr">
        <is>
          <t>Die Liste ersetzt nicht den 8D-Bericht je Fall – die Vorlage dafür: cnc-x.de/wissen/8d-report-vorlage/.</t>
        </is>
      </c>
    </row>
    <row r="9" ht="33" customHeight="1">
      <c r="A9" s="20" t="inlineStr">
        <is>
          <t>7.</t>
        </is>
      </c>
      <c r="B9" s="21" t="inlineStr">
        <is>
          <t>Fristen mit Erinnerung, der Bericht im Formblatt Ihres Kunden und die Auswertung ohne Pflege von Hand: irot 8D – irot.com/8d.</t>
        </is>
      </c>
    </row>
  </sheetData>
  <pageMargins left="0.75" right="0.75" top="1" bottom="1" header="0.5" footer="0.5"/>
  <pageSetup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0" customWidth="1" min="2" max="2"/>
    <col width="50" customWidth="1" min="4" max="4"/>
  </cols>
  <sheetData>
    <row r="1">
      <c r="A1" s="10" t="inlineStr">
        <is>
          <t>Datum</t>
        </is>
      </c>
      <c r="B1" s="10" t="inlineStr">
        <is>
          <t>Feiertag</t>
        </is>
      </c>
      <c r="D1" s="22" t="inlineStr">
        <is>
          <t>Bundesweite Feiertage. Die Ihres Bundeslands und Betriebsruhe darunter ergänzen (bis Zeile 80) – die Fristen rechnen sie mit.</t>
        </is>
      </c>
    </row>
    <row r="2">
      <c r="A2" s="23" t="n">
        <v>46023</v>
      </c>
      <c r="B2" t="inlineStr">
        <is>
          <t>Neujahr</t>
        </is>
      </c>
    </row>
    <row r="3">
      <c r="A3" s="23" t="n">
        <v>46115</v>
      </c>
      <c r="B3" t="inlineStr">
        <is>
          <t>Karfreitag</t>
        </is>
      </c>
    </row>
    <row r="4">
      <c r="A4" s="23" t="n">
        <v>46118</v>
      </c>
      <c r="B4" t="inlineStr">
        <is>
          <t>Ostermontag</t>
        </is>
      </c>
    </row>
    <row r="5">
      <c r="A5" s="23" t="n">
        <v>46143</v>
      </c>
      <c r="B5" t="inlineStr">
        <is>
          <t>Tag der Arbeit</t>
        </is>
      </c>
    </row>
    <row r="6">
      <c r="A6" s="23" t="n">
        <v>46156</v>
      </c>
      <c r="B6" t="inlineStr">
        <is>
          <t>Christi Himmelfahrt</t>
        </is>
      </c>
    </row>
    <row r="7">
      <c r="A7" s="23" t="n">
        <v>46167</v>
      </c>
      <c r="B7" t="inlineStr">
        <is>
          <t>Pfingstmontag</t>
        </is>
      </c>
    </row>
    <row r="8">
      <c r="A8" s="23" t="n">
        <v>46298</v>
      </c>
      <c r="B8" t="inlineStr">
        <is>
          <t>Tag der Deutschen Einheit</t>
        </is>
      </c>
    </row>
    <row r="9">
      <c r="A9" s="23" t="n">
        <v>46381</v>
      </c>
      <c r="B9" t="inlineStr">
        <is>
          <t>1. Weihnachtstag</t>
        </is>
      </c>
    </row>
    <row r="10">
      <c r="A10" s="23" t="n">
        <v>46382</v>
      </c>
      <c r="B10" t="inlineStr">
        <is>
          <t>2. Weihnachtstag</t>
        </is>
      </c>
    </row>
    <row r="11">
      <c r="A11" s="23" t="n">
        <v>46388</v>
      </c>
      <c r="B11" t="inlineStr">
        <is>
          <t>Neujahr</t>
        </is>
      </c>
    </row>
    <row r="12">
      <c r="A12" s="23" t="n">
        <v>46472</v>
      </c>
      <c r="B12" t="inlineStr">
        <is>
          <t>Karfreitag</t>
        </is>
      </c>
    </row>
    <row r="13">
      <c r="A13" s="23" t="n">
        <v>46475</v>
      </c>
      <c r="B13" t="inlineStr">
        <is>
          <t>Ostermontag</t>
        </is>
      </c>
    </row>
    <row r="14">
      <c r="A14" s="23" t="n">
        <v>46508</v>
      </c>
      <c r="B14" t="inlineStr">
        <is>
          <t>Tag der Arbeit</t>
        </is>
      </c>
    </row>
    <row r="15">
      <c r="A15" s="23" t="n">
        <v>46513</v>
      </c>
      <c r="B15" t="inlineStr">
        <is>
          <t>Christi Himmelfahrt</t>
        </is>
      </c>
    </row>
    <row r="16">
      <c r="A16" s="23" t="n">
        <v>46524</v>
      </c>
      <c r="B16" t="inlineStr">
        <is>
          <t>Pfingstmontag</t>
        </is>
      </c>
    </row>
    <row r="17">
      <c r="A17" s="23" t="n">
        <v>46663</v>
      </c>
      <c r="B17" t="inlineStr">
        <is>
          <t>Tag der Deutschen Einheit</t>
        </is>
      </c>
    </row>
    <row r="18">
      <c r="A18" s="23" t="n">
        <v>46746</v>
      </c>
      <c r="B18" t="inlineStr">
        <is>
          <t>1. Weihnachtstag</t>
        </is>
      </c>
    </row>
    <row r="19">
      <c r="A19" s="23" t="n">
        <v>46747</v>
      </c>
      <c r="B19" t="inlineStr">
        <is>
          <t>2. Weihnachtstag</t>
        </is>
      </c>
    </row>
    <row r="20">
      <c r="A20" s="23" t="n">
        <v>46753</v>
      </c>
      <c r="B20" t="inlineStr">
        <is>
          <t>Neujahr</t>
        </is>
      </c>
    </row>
    <row r="21">
      <c r="A21" s="23" t="n">
        <v>46857</v>
      </c>
      <c r="B21" t="inlineStr">
        <is>
          <t>Karfreitag</t>
        </is>
      </c>
    </row>
    <row r="22">
      <c r="A22" s="23" t="n">
        <v>46860</v>
      </c>
      <c r="B22" t="inlineStr">
        <is>
          <t>Ostermontag</t>
        </is>
      </c>
    </row>
    <row r="23">
      <c r="A23" s="23" t="n">
        <v>46874</v>
      </c>
      <c r="B23" t="inlineStr">
        <is>
          <t>Tag der Arbeit</t>
        </is>
      </c>
    </row>
    <row r="24">
      <c r="A24" s="23" t="n">
        <v>46898</v>
      </c>
      <c r="B24" t="inlineStr">
        <is>
          <t>Christi Himmelfahrt</t>
        </is>
      </c>
    </row>
    <row r="25">
      <c r="A25" s="23" t="n">
        <v>46909</v>
      </c>
      <c r="B25" t="inlineStr">
        <is>
          <t>Pfingstmontag</t>
        </is>
      </c>
    </row>
    <row r="26">
      <c r="A26" s="23" t="n">
        <v>47029</v>
      </c>
      <c r="B26" t="inlineStr">
        <is>
          <t>Tag der Deutschen Einheit</t>
        </is>
      </c>
    </row>
    <row r="27">
      <c r="A27" s="23" t="n">
        <v>47112</v>
      </c>
      <c r="B27" t="inlineStr">
        <is>
          <t>1. Weihnachtstag</t>
        </is>
      </c>
    </row>
    <row r="28">
      <c r="A28" s="23" t="n">
        <v>47113</v>
      </c>
      <c r="B28" t="inlineStr">
        <is>
          <t>2. Weihnachtstag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irot 8D (irot.com/8d)</dc:creator>
  <dc:title>Reklamationsliste – Muster</dc:title>
  <dc:subject>Reklamationsmanagement als Excel-Vorlage</dc:subject>
  <dcterms:created xsi:type="dcterms:W3CDTF">2026-10-03T00:00:00Z</dcterms:created>
  <dcterms:modified xsi:type="dcterms:W3CDTF">2026-10-03T18:05:39Z</dcterms:modified>
  <cp:lastModifiedBy>irot 8D (irot.com/8d)</cp:lastModifiedBy>
</cp:coreProperties>
</file>